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9F075B2-F0AE-454E-89B0-97CC184686AF}" xr6:coauthVersionLast="31" xr6:coauthVersionMax="31" xr10:uidLastSave="{00000000-0000-0000-0000-000000000000}"/>
  <bookViews>
    <workbookView xWindow="0" yWindow="0" windowWidth="28800" windowHeight="12180" activeTab="4" xr2:uid="{00000000-000D-0000-FFFF-FFFF00000000}"/>
  </bookViews>
  <sheets>
    <sheet name="원가계산서" sheetId="3" r:id="rId1"/>
    <sheet name="공종별집계표" sheetId="8" r:id="rId2"/>
    <sheet name="공종별내역서" sheetId="7" r:id="rId3"/>
    <sheet name="단가대비표" sheetId="6" r:id="rId4"/>
    <sheet name="공량산출근거서" sheetId="5" r:id="rId5"/>
    <sheet name="공량설정" sheetId="4" state="hidden" r:id="rId6"/>
    <sheet name="공사설정" sheetId="2" state="hidden" r:id="rId7"/>
    <sheet name="Sheet1" sheetId="1" r:id="rId8"/>
  </sheets>
  <definedNames>
    <definedName name="_xlnm.Print_Area" localSheetId="4">공량산출근거서!$A$1:$P$41</definedName>
    <definedName name="_xlnm.Print_Area" localSheetId="2">공종별내역서!$A$1:$M$75</definedName>
    <definedName name="_xlnm.Print_Area" localSheetId="1">공종별집계표!$A$1:$M$27</definedName>
    <definedName name="_xlnm.Print_Area" localSheetId="3">단가대비표!$A$1:$X$27</definedName>
    <definedName name="_xlnm.Print_Titles" localSheetId="4">공량산출근거서!$1:$3</definedName>
    <definedName name="_xlnm.Print_Titles" localSheetId="2">공종별내역서!$1:$3</definedName>
    <definedName name="_xlnm.Print_Titles" localSheetId="1">공종별집계표!$1:$4</definedName>
    <definedName name="_xlnm.Print_Titles" localSheetId="3">단가대비표!$1:$4</definedName>
    <definedName name="_xlnm.Print_Titles" localSheetId="0">원가계산서!$1:$3</definedName>
  </definedNames>
  <calcPr calcId="162913"/>
</workbook>
</file>

<file path=xl/calcChain.xml><?xml version="1.0" encoding="utf-8"?>
<calcChain xmlns="http://schemas.openxmlformats.org/spreadsheetml/2006/main">
  <c r="N36" i="5" l="1"/>
  <c r="X36" i="5" s="1"/>
  <c r="F41" i="5" s="1"/>
  <c r="K41" i="5" s="1"/>
  <c r="D70" i="7" s="1"/>
  <c r="N35" i="5"/>
  <c r="W35" i="5" s="1"/>
  <c r="N34" i="5"/>
  <c r="W34" i="5" s="1"/>
  <c r="N33" i="5"/>
  <c r="W33" i="5" s="1"/>
  <c r="N32" i="5"/>
  <c r="W32" i="5" s="1"/>
  <c r="F37" i="5" s="1"/>
  <c r="K37" i="5" s="1"/>
  <c r="D66" i="7" s="1"/>
  <c r="N31" i="5"/>
  <c r="Z31" i="5" s="1"/>
  <c r="N30" i="5"/>
  <c r="AA30" i="5" s="1"/>
  <c r="N29" i="5"/>
  <c r="Z29" i="5" s="1"/>
  <c r="N28" i="5"/>
  <c r="AA28" i="5" s="1"/>
  <c r="F38" i="5" s="1"/>
  <c r="K38" i="5" s="1"/>
  <c r="D67" i="7" s="1"/>
  <c r="N27" i="5"/>
  <c r="Z27" i="5" s="1"/>
  <c r="N26" i="5"/>
  <c r="Y26" i="5" s="1"/>
  <c r="N25" i="5"/>
  <c r="Z25" i="5" s="1"/>
  <c r="N24" i="5"/>
  <c r="Y24" i="5" s="1"/>
  <c r="F39" i="5" s="1"/>
  <c r="K39" i="5" s="1"/>
  <c r="D68" i="7" s="1"/>
  <c r="F21" i="5"/>
  <c r="K21" i="5" s="1"/>
  <c r="D38" i="7" s="1"/>
  <c r="N19" i="5"/>
  <c r="X19" i="5" s="1"/>
  <c r="F22" i="5" s="1"/>
  <c r="K22" i="5" s="1"/>
  <c r="D39" i="7" s="1"/>
  <c r="N18" i="5"/>
  <c r="W18" i="5" s="1"/>
  <c r="N17" i="5"/>
  <c r="W17" i="5" s="1"/>
  <c r="N16" i="5"/>
  <c r="W16" i="5" s="1"/>
  <c r="N15" i="5"/>
  <c r="V15" i="5" s="1"/>
  <c r="N10" i="5"/>
  <c r="X10" i="5" s="1"/>
  <c r="F13" i="5" s="1"/>
  <c r="K13" i="5" s="1"/>
  <c r="D16" i="7" s="1"/>
  <c r="N9" i="5"/>
  <c r="W9" i="5" s="1"/>
  <c r="N8" i="5"/>
  <c r="W8" i="5" s="1"/>
  <c r="N7" i="5"/>
  <c r="W7" i="5" s="1"/>
  <c r="F11" i="5" s="1"/>
  <c r="K11" i="5" s="1"/>
  <c r="D14" i="7" s="1"/>
  <c r="N6" i="5"/>
  <c r="W6" i="5" s="1"/>
  <c r="N5" i="5"/>
  <c r="V5" i="5" s="1"/>
  <c r="F12" i="5" s="1"/>
  <c r="K12" i="5" s="1"/>
  <c r="D15" i="7" s="1"/>
  <c r="F40" i="5" l="1"/>
  <c r="K40" i="5" s="1"/>
  <c r="D69" i="7" s="1"/>
  <c r="F20" i="5"/>
  <c r="K20" i="5" s="1"/>
  <c r="D37" i="7" s="1"/>
  <c r="J27" i="8" l="1"/>
  <c r="H27" i="8" l="1"/>
  <c r="L27" i="8" l="1"/>
  <c r="F27" i="8"/>
</calcChain>
</file>

<file path=xl/sharedStrings.xml><?xml version="1.0" encoding="utf-8"?>
<sst xmlns="http://schemas.openxmlformats.org/spreadsheetml/2006/main" count="1561" uniqueCount="347">
  <si>
    <t>공 종 별 집 계 표</t>
  </si>
  <si>
    <t>[ 국가인적자원개발_컨소시엄사업_훈련시설_증축공사(통신)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</si>
  <si>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</si>
  <si>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</si>
  <si>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</si>
  <si>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</si>
  <si>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</si>
  <si>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</si>
  <si>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</si>
  <si>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</si>
  <si>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</si>
  <si>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</si>
  <si>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</si>
  <si>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</si>
  <si>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</si>
  <si>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</si>
  <si>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</si>
  <si>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</si>
  <si>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</si>
  <si>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</si>
  <si>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</si>
  <si>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</si>
  <si>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</si>
  <si>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</si>
  <si>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</si>
  <si>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</si>
  <si>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</si>
  <si>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</si>
  <si>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</si>
  <si>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</si>
  <si>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</si>
  <si>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</si>
  <si>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</si>
  <si>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</si>
  <si>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</si>
  <si>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</si>
  <si>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</si>
  <si>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</si>
  <si>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</si>
  <si>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</si>
  <si>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</si>
  <si>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</si>
  <si>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</si>
  <si>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</si>
  <si>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</si>
  <si>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</si>
  <si>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</si>
  <si>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</si>
  <si>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</si>
  <si>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</si>
  <si>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</si>
  <si>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국가인적자원개발_컨소시엄사업_훈련시설_증축공사(통신)</t>
  </si>
  <si>
    <t/>
  </si>
  <si>
    <t>01</t>
  </si>
  <si>
    <t>0101  구내통신선로설비공사</t>
  </si>
  <si>
    <t>0101</t>
  </si>
  <si>
    <t>전화용 콘센트</t>
  </si>
  <si>
    <t>MODULAR JACK</t>
  </si>
  <si>
    <t>개</t>
  </si>
  <si>
    <t>5613E2D1640D17000E5491F431E8</t>
  </si>
  <si>
    <t>F</t>
  </si>
  <si>
    <t>T</t>
  </si>
  <si>
    <t>01015613E2D1640D17000E5491F431E8</t>
  </si>
  <si>
    <t>아우트렛박스</t>
  </si>
  <si>
    <t>중형4각 54㎜</t>
  </si>
  <si>
    <t>5613E2D160A8E10034A861CACA33</t>
  </si>
  <si>
    <t>01015613E2D160A8E10034A861CACA33</t>
  </si>
  <si>
    <t>커버, 4각,  둥근구멍(오목)</t>
  </si>
  <si>
    <t>5613E2D160A8E10034A861C805DD</t>
  </si>
  <si>
    <t>01015613E2D160A8E10034A861C805DD</t>
  </si>
  <si>
    <t>스위치박스</t>
  </si>
  <si>
    <t>1 개용 54 mm</t>
  </si>
  <si>
    <t>5613E2D160A8E10034A90A632294</t>
  </si>
  <si>
    <t>01015613E2D160A8E10034A90A632294</t>
  </si>
  <si>
    <t>경질비닐전선관</t>
  </si>
  <si>
    <t>HI 16 mm</t>
  </si>
  <si>
    <t>M</t>
  </si>
  <si>
    <t>5613E2D160A8E300E4F0CAF89024</t>
  </si>
  <si>
    <t>01015613E2D160A8E300E4F0CAF89024</t>
  </si>
  <si>
    <t>HI 22 mm</t>
  </si>
  <si>
    <t>5613E2D160A8E300E4F0CAF89025</t>
  </si>
  <si>
    <t>01015613E2D160A8E300E4F0CAF89025</t>
  </si>
  <si>
    <t>전선관부속품비</t>
  </si>
  <si>
    <t>전선관의 15%</t>
  </si>
  <si>
    <t>식</t>
  </si>
  <si>
    <t>504642216D3679001F10239DED0C1</t>
  </si>
  <si>
    <t>0101504642216D3679001F10239DED0C1</t>
  </si>
  <si>
    <t>UTP 케이블</t>
  </si>
  <si>
    <t>UTP Cat.5E, 4P</t>
  </si>
  <si>
    <t>m</t>
  </si>
  <si>
    <t>562DF2F163B49F00CE5B1E35097A</t>
  </si>
  <si>
    <t>0101562DF2F163B49F00CE5B1E35097A</t>
  </si>
  <si>
    <t>잡재료비</t>
  </si>
  <si>
    <t>배관배선의 2%</t>
  </si>
  <si>
    <t>504642216D3679001F10239DED0F2</t>
  </si>
  <si>
    <t>내선전공</t>
  </si>
  <si>
    <t>일반공사 직종</t>
  </si>
  <si>
    <t>인</t>
  </si>
  <si>
    <t>5613121166262C003192FED3E7AB</t>
  </si>
  <si>
    <t>01015613121166262C003192FED3E7AB</t>
  </si>
  <si>
    <t>통신내선공</t>
  </si>
  <si>
    <t>5613121166262C003192FED2DE8D</t>
  </si>
  <si>
    <t>01015613121166262C003192FED2DE8D</t>
  </si>
  <si>
    <t>통신케이블공</t>
  </si>
  <si>
    <t>5613121166262C003192FED2DE88</t>
  </si>
  <si>
    <t>01015613121166262C003192FED2DE88</t>
  </si>
  <si>
    <t>공구손료</t>
  </si>
  <si>
    <t>인력품의 3%</t>
  </si>
  <si>
    <t>504642216D3679001F10239DED0E3</t>
  </si>
  <si>
    <t>[ 합           계 ]</t>
  </si>
  <si>
    <t>TOTAL</t>
  </si>
  <si>
    <t>0102  구내전송선로설비공사</t>
  </si>
  <si>
    <t>0102</t>
  </si>
  <si>
    <t>TV 유니트</t>
  </si>
  <si>
    <t>2방</t>
  </si>
  <si>
    <t>5613E2D1640D17000E5491F431EA</t>
  </si>
  <si>
    <t>01025613E2D1640D17000E5491F431EA</t>
  </si>
  <si>
    <t>01025613E2D160A8E10034A861CACA33</t>
  </si>
  <si>
    <t>01025613E2D160A8E10034A861C805DD</t>
  </si>
  <si>
    <t>01025613E2D160A8E10034A90A632294</t>
  </si>
  <si>
    <t>01025613E2D160A8E300E4F0CAF89024</t>
  </si>
  <si>
    <t>0102504642216D3679001F10239DED0C1</t>
  </si>
  <si>
    <t>CATV용 고발포동축케이블</t>
  </si>
  <si>
    <t>5C-HFBT</t>
  </si>
  <si>
    <t>562DF2F163B49F00CE5B1E35097F</t>
  </si>
  <si>
    <t>0102562DF2F163B49F00CE5B1E35097F</t>
  </si>
  <si>
    <t>01025613121166262C003192FED3E7AB</t>
  </si>
  <si>
    <t>01025613121166262C003192FED2DE8D</t>
  </si>
  <si>
    <t>01025613121166262C003192FED2DE88</t>
  </si>
  <si>
    <t>0103  CCTV설비공사</t>
  </si>
  <si>
    <t>0103</t>
  </si>
  <si>
    <t>24CH</t>
  </si>
  <si>
    <t>EA</t>
  </si>
  <si>
    <t>507D92016B6372001F967F4BC8EB</t>
  </si>
  <si>
    <t>0103507D92016B6372001F967F4BC8EB</t>
  </si>
  <si>
    <t>모니터</t>
  </si>
  <si>
    <t>42인치</t>
  </si>
  <si>
    <t>507D92016B6372001F967F4BC8E8</t>
  </si>
  <si>
    <t>0103507D92016B6372001F967F4BC8E8</t>
  </si>
  <si>
    <t>실외카메라</t>
  </si>
  <si>
    <t>507D92016B6372001F967F4BC8EA</t>
  </si>
  <si>
    <t>0103507D92016B6372001F967F4BC8EA</t>
  </si>
  <si>
    <t>돔카메라</t>
  </si>
  <si>
    <t>507D92016B6372001F967F4BC9F8</t>
  </si>
  <si>
    <t>0103507D92016B6372001F967F4BC9F8</t>
  </si>
  <si>
    <t>브라켓</t>
  </si>
  <si>
    <t>실외용</t>
  </si>
  <si>
    <t>507D92016B6372001F967F4BCE70</t>
  </si>
  <si>
    <t>0103507D92016B6372001F967F4BCE70</t>
  </si>
  <si>
    <t>실내용</t>
  </si>
  <si>
    <t>507D92016B6372001F967F4BCE73</t>
  </si>
  <si>
    <t>0103507D92016B6372001F967F4BCE73</t>
  </si>
  <si>
    <t>01035613E2D160A8E300E4F0CAF89024</t>
  </si>
  <si>
    <t>01035613E2D160A8E300E4F0CAF89025</t>
  </si>
  <si>
    <t>HI 28 mm</t>
  </si>
  <si>
    <t>5613E2D160A8E300E4F0CAF89022</t>
  </si>
  <si>
    <t>01035613E2D160A8E300E4F0CAF89022</t>
  </si>
  <si>
    <t>0103504642216D3679001F10239DED0C1</t>
  </si>
  <si>
    <t>풀박스</t>
  </si>
  <si>
    <t>150x150x100</t>
  </si>
  <si>
    <t>5613E2D160A8E1003BD8DBB78D88</t>
  </si>
  <si>
    <t>01035613E2D160A8E1003BD8DBB78D88</t>
  </si>
  <si>
    <t>0103562DF2F163B49F00CE5B1E35097A</t>
  </si>
  <si>
    <t>01035613121166262C003192FED3E7AB</t>
  </si>
  <si>
    <t>보통인부</t>
  </si>
  <si>
    <t>5613121166262C003192FED3E22A</t>
  </si>
  <si>
    <t>01035613121166262C003192FED3E22A</t>
  </si>
  <si>
    <t>통신관련산업기사</t>
  </si>
  <si>
    <t>기타 직종</t>
  </si>
  <si>
    <t>5613121166262C003192FED2DE8C</t>
  </si>
  <si>
    <t>01035613121166262C003192FED2DE8C</t>
  </si>
  <si>
    <t>통신설비공</t>
  </si>
  <si>
    <t>5613121166262C003192FED2DE8A</t>
  </si>
  <si>
    <t>01035613121166262C003192FED2DE8A</t>
  </si>
  <si>
    <t>01035613121166262C003192FED2DE88</t>
  </si>
  <si>
    <t>단 가 대 비 표</t>
  </si>
  <si>
    <t>코  드</t>
  </si>
  <si>
    <t>규격</t>
  </si>
  <si>
    <t>조달청가격</t>
  </si>
  <si>
    <t>PAGE</t>
  </si>
  <si>
    <t>거래가격</t>
  </si>
  <si>
    <t>유통물가</t>
  </si>
  <si>
    <t>조사가격1</t>
  </si>
  <si>
    <t>조사가격2</t>
  </si>
  <si>
    <t>적용단가</t>
  </si>
  <si>
    <t>노 무 비</t>
  </si>
  <si>
    <t>경    비</t>
  </si>
  <si>
    <t>번  호</t>
  </si>
  <si>
    <t>품목구분</t>
  </si>
  <si>
    <t>노임구분</t>
  </si>
  <si>
    <t>노임 1</t>
  </si>
  <si>
    <t>B</t>
  </si>
  <si>
    <t>노임 2</t>
  </si>
  <si>
    <t>노임 3</t>
  </si>
  <si>
    <t>노임 4</t>
  </si>
  <si>
    <t>노임 5</t>
  </si>
  <si>
    <t>노임 6</t>
  </si>
  <si>
    <t>자재 1</t>
  </si>
  <si>
    <t>자재 2</t>
  </si>
  <si>
    <t>자재 3</t>
  </si>
  <si>
    <t>자재 4</t>
  </si>
  <si>
    <t>자재 5</t>
  </si>
  <si>
    <t>자재 6</t>
  </si>
  <si>
    <t>자재 7</t>
  </si>
  <si>
    <t>자재 8</t>
  </si>
  <si>
    <t>자재 9</t>
  </si>
  <si>
    <t>자재 10</t>
  </si>
  <si>
    <t>자재 11</t>
  </si>
  <si>
    <t>자재 12</t>
  </si>
  <si>
    <t>자재 13</t>
  </si>
  <si>
    <t>자재 14</t>
  </si>
  <si>
    <t>자재 15</t>
  </si>
  <si>
    <t>자재 16</t>
  </si>
  <si>
    <t>자재 17</t>
  </si>
  <si>
    <t>공종명</t>
  </si>
  <si>
    <t>적용율(%)</t>
  </si>
  <si>
    <t>소수점이하자릿수</t>
  </si>
  <si>
    <t xml:space="preserve">      내선전공</t>
  </si>
  <si>
    <t xml:space="preserve">      통신내선공</t>
  </si>
  <si>
    <t xml:space="preserve">      통신케이블공</t>
  </si>
  <si>
    <t xml:space="preserve">      보통인부</t>
  </si>
  <si>
    <t xml:space="preserve">      통신관련산업기사</t>
  </si>
  <si>
    <t xml:space="preserve">      통신설비공</t>
  </si>
  <si>
    <t>공 량 산 출 근 거 서</t>
  </si>
  <si>
    <t>품 셈 목 록</t>
  </si>
  <si>
    <t>수  량</t>
  </si>
  <si>
    <t>할증</t>
  </si>
  <si>
    <t>노임할증-1</t>
  </si>
  <si>
    <t>노임할증-2</t>
  </si>
  <si>
    <t>노임할증-3</t>
  </si>
  <si>
    <t>내역수량</t>
  </si>
  <si>
    <t>직  종  명</t>
  </si>
  <si>
    <t>공  량</t>
  </si>
  <si>
    <t>계</t>
  </si>
  <si>
    <t>비    고</t>
  </si>
  <si>
    <t>01 구내통신선로설비공사</t>
  </si>
  <si>
    <t>통신 7-1-1-2</t>
  </si>
  <si>
    <t>0.044*1</t>
  </si>
  <si>
    <t>전기품셈 5-3</t>
  </si>
  <si>
    <t>0.2*1</t>
  </si>
  <si>
    <t>전기품셈 5-1</t>
  </si>
  <si>
    <t>0.05*1</t>
  </si>
  <si>
    <t>0.06*1</t>
  </si>
  <si>
    <t>통신 4-3-1</t>
  </si>
  <si>
    <t>0.015*1</t>
  </si>
  <si>
    <t>02 구내전송선로설비공사</t>
  </si>
  <si>
    <t>전기품셈 5-3-1</t>
  </si>
  <si>
    <t>0.08*1</t>
  </si>
  <si>
    <t>통신 4-2-1</t>
  </si>
  <si>
    <t>0.018*1</t>
  </si>
  <si>
    <t>03 CCTV설비공사</t>
  </si>
  <si>
    <t>정보통신품셈 5-3-2</t>
  </si>
  <si>
    <t>0.35*1</t>
  </si>
  <si>
    <t>0.21*1</t>
  </si>
  <si>
    <t>0.23*1</t>
  </si>
  <si>
    <t>전기품셈 5-4</t>
  </si>
  <si>
    <t>0.22*1</t>
  </si>
  <si>
    <t>공 사 원 가 계 산 서</t>
  </si>
  <si>
    <t>공사명 : 국가인적자원개발_컨소시엄사업_훈련시설_증축공사(통신)</t>
  </si>
  <si>
    <t>금액 : 팔천일십사만육천원(￦80,146,000)</t>
  </si>
  <si>
    <t>비        목</t>
  </si>
  <si>
    <t>금      액</t>
  </si>
  <si>
    <t>구        성        비</t>
  </si>
  <si>
    <t>비      고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</si>
  <si>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</si>
  <si>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</si>
  <si>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</si>
  <si>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</si>
  <si>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</si>
  <si>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</si>
  <si>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</si>
  <si>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</si>
  <si>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</si>
  <si>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</si>
  <si>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</si>
  <si>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</si>
  <si>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</si>
  <si>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</si>
  <si>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</si>
  <si>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</si>
  <si>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</si>
  <si>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C4</t>
  </si>
  <si>
    <t>산  재  보  험  료</t>
  </si>
  <si>
    <t>C5</t>
  </si>
  <si>
    <t>고  용  보  험  료</t>
  </si>
  <si>
    <t>C6</t>
  </si>
  <si>
    <t>국민  건강  보험료</t>
  </si>
  <si>
    <t>C7</t>
  </si>
  <si>
    <t>국민  연금  보험료</t>
  </si>
  <si>
    <t>CB</t>
  </si>
  <si>
    <t>노인장기요양보험료</t>
  </si>
  <si>
    <t>CA</t>
  </si>
  <si>
    <t>산업안전보건관리비</t>
  </si>
  <si>
    <t>CG</t>
  </si>
  <si>
    <t>기   타    경   비</t>
  </si>
  <si>
    <t>CS</t>
  </si>
  <si>
    <t>S1</t>
  </si>
  <si>
    <t xml:space="preserve">        계</t>
  </si>
  <si>
    <t>D1</t>
  </si>
  <si>
    <t>일  반  관  리  비</t>
  </si>
  <si>
    <t>D2</t>
  </si>
  <si>
    <t>이              윤</t>
  </si>
  <si>
    <t>D9</t>
  </si>
  <si>
    <t>공   급    가   액</t>
  </si>
  <si>
    <t>DB</t>
  </si>
  <si>
    <t>부  가  가  치  세</t>
  </si>
  <si>
    <t>DH</t>
  </si>
  <si>
    <t>도      급      액</t>
  </si>
  <si>
    <t>S2</t>
  </si>
  <si>
    <t>총   공   사    비</t>
  </si>
  <si>
    <t>이 Sheet는 수정하지 마십시요</t>
  </si>
  <si>
    <t>공사구분</t>
  </si>
  <si>
    <t>D</t>
  </si>
  <si>
    <t>확정내역</t>
  </si>
  <si>
    <t>원내역</t>
  </si>
  <si>
    <t>자재단가적용</t>
  </si>
  <si>
    <t>경비단가적용</t>
  </si>
  <si>
    <t>품목코드형식</t>
  </si>
  <si>
    <t>XXXX-XXX-XXXX</t>
  </si>
  <si>
    <t>내역금액소수점처리</t>
  </si>
  <si>
    <t>C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</si>
  <si>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</si>
  <si>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</si>
  <si>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</si>
  <si>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</si>
  <si>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</si>
  <si>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</si>
  <si>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</si>
  <si>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</si>
  <si>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</si>
  <si>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</si>
  <si>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A</t>
  </si>
  <si>
    <t>1/8*16/12*25/20</t>
  </si>
  <si>
    <t>재료비 할증 계수</t>
  </si>
  <si>
    <t>노무비 할증 계수</t>
  </si>
  <si>
    <t>경비 할증 계수</t>
  </si>
  <si>
    <t>코드</t>
  </si>
  <si>
    <t>공종구분명</t>
  </si>
  <si>
    <t>원가비목코드</t>
  </si>
  <si>
    <t>작 업 부 산 물</t>
  </si>
  <si>
    <t>운    반    비</t>
  </si>
  <si>
    <t>C1</t>
  </si>
  <si>
    <t>관 급 자 재 비</t>
  </si>
  <si>
    <t>DJ</t>
  </si>
  <si>
    <t>사 급 자 재 비</t>
  </si>
  <si>
    <t>D3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</si>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</sst>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0.00;\-#,##0.00;#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quotePrefix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177" fontId="5" fillId="0" borderId="1" xfId="0" quotePrefix="1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2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opLeftCell="B1" workbookViewId="0">
      <selection activeCell="E4" sqref="E4:F25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 x14ac:dyDescent="0.3">
      <c r="B1" s="22" t="s">
        <v>257</v>
      </c>
      <c r="C1" s="22"/>
      <c r="D1" s="22"/>
      <c r="E1" s="22"/>
      <c r="F1" s="22"/>
      <c r="G1" s="22"/>
    </row>
    <row r="2" spans="1:7" ht="21.95" customHeight="1" x14ac:dyDescent="0.3">
      <c r="B2" s="23" t="s">
        <v>258</v>
      </c>
      <c r="C2" s="23"/>
      <c r="D2" s="23"/>
      <c r="E2" s="23"/>
      <c r="F2" s="24" t="s">
        <v>259</v>
      </c>
      <c r="G2" s="24"/>
    </row>
    <row r="3" spans="1:7" ht="21.95" customHeight="1" x14ac:dyDescent="0.3">
      <c r="B3" s="25" t="s">
        <v>260</v>
      </c>
      <c r="C3" s="25"/>
      <c r="D3" s="25"/>
      <c r="E3" s="16" t="s">
        <v>261</v>
      </c>
      <c r="F3" s="16" t="s">
        <v>262</v>
      </c>
      <c r="G3" s="16" t="s">
        <v>263</v>
      </c>
    </row>
    <row r="4" spans="1:7" ht="21.95" customHeight="1" x14ac:dyDescent="0.3">
      <c r="A4" s="2" t="s">
        <v>268</v>
      </c>
      <c r="B4" s="26" t="s">
        <v>264</v>
      </c>
      <c r="C4" s="26" t="s">
        <v>265</v>
      </c>
      <c r="D4" s="17" t="s">
        <v>269</v>
      </c>
      <c r="E4" s="18"/>
      <c r="F4" s="11"/>
      <c r="G4" s="11" t="s">
        <v>52</v>
      </c>
    </row>
    <row r="5" spans="1:7" ht="21.95" customHeight="1" x14ac:dyDescent="0.3">
      <c r="A5" s="2" t="s">
        <v>270</v>
      </c>
      <c r="B5" s="26"/>
      <c r="C5" s="26"/>
      <c r="D5" s="17" t="s">
        <v>271</v>
      </c>
      <c r="E5" s="18"/>
      <c r="F5" s="11"/>
      <c r="G5" s="11" t="s">
        <v>52</v>
      </c>
    </row>
    <row r="6" spans="1:7" ht="21.95" customHeight="1" x14ac:dyDescent="0.3">
      <c r="A6" s="2" t="s">
        <v>272</v>
      </c>
      <c r="B6" s="26"/>
      <c r="C6" s="26"/>
      <c r="D6" s="17" t="s">
        <v>273</v>
      </c>
      <c r="E6" s="18"/>
      <c r="F6" s="11"/>
      <c r="G6" s="11" t="s">
        <v>52</v>
      </c>
    </row>
    <row r="7" spans="1:7" ht="21.95" customHeight="1" x14ac:dyDescent="0.3">
      <c r="A7" s="2" t="s">
        <v>274</v>
      </c>
      <c r="B7" s="26"/>
      <c r="C7" s="26"/>
      <c r="D7" s="17" t="s">
        <v>275</v>
      </c>
      <c r="E7" s="18"/>
      <c r="F7" s="11"/>
      <c r="G7" s="11" t="s">
        <v>52</v>
      </c>
    </row>
    <row r="8" spans="1:7" ht="21.95" customHeight="1" x14ac:dyDescent="0.3">
      <c r="A8" s="2" t="s">
        <v>276</v>
      </c>
      <c r="B8" s="26"/>
      <c r="C8" s="26" t="s">
        <v>266</v>
      </c>
      <c r="D8" s="17" t="s">
        <v>277</v>
      </c>
      <c r="E8" s="18"/>
      <c r="F8" s="11"/>
      <c r="G8" s="11" t="s">
        <v>52</v>
      </c>
    </row>
    <row r="9" spans="1:7" ht="21.95" customHeight="1" x14ac:dyDescent="0.3">
      <c r="A9" s="2" t="s">
        <v>278</v>
      </c>
      <c r="B9" s="26"/>
      <c r="C9" s="26"/>
      <c r="D9" s="17" t="s">
        <v>279</v>
      </c>
      <c r="E9" s="19"/>
      <c r="F9" s="15"/>
      <c r="G9" s="11" t="s">
        <v>52</v>
      </c>
    </row>
    <row r="10" spans="1:7" ht="21.95" customHeight="1" x14ac:dyDescent="0.3">
      <c r="A10" s="2" t="s">
        <v>280</v>
      </c>
      <c r="B10" s="26"/>
      <c r="C10" s="26"/>
      <c r="D10" s="17" t="s">
        <v>275</v>
      </c>
      <c r="E10" s="18"/>
      <c r="F10" s="11"/>
      <c r="G10" s="11" t="s">
        <v>52</v>
      </c>
    </row>
    <row r="11" spans="1:7" ht="21.95" customHeight="1" x14ac:dyDescent="0.3">
      <c r="A11" s="2" t="s">
        <v>281</v>
      </c>
      <c r="B11" s="26"/>
      <c r="C11" s="26" t="s">
        <v>267</v>
      </c>
      <c r="D11" s="17" t="s">
        <v>282</v>
      </c>
      <c r="E11" s="19"/>
      <c r="F11" s="15"/>
      <c r="G11" s="11" t="s">
        <v>52</v>
      </c>
    </row>
    <row r="12" spans="1:7" ht="21.95" customHeight="1" x14ac:dyDescent="0.3">
      <c r="A12" s="2" t="s">
        <v>283</v>
      </c>
      <c r="B12" s="26"/>
      <c r="C12" s="26"/>
      <c r="D12" s="17" t="s">
        <v>284</v>
      </c>
      <c r="E12" s="19"/>
      <c r="F12" s="15"/>
      <c r="G12" s="11" t="s">
        <v>52</v>
      </c>
    </row>
    <row r="13" spans="1:7" ht="21.95" customHeight="1" x14ac:dyDescent="0.3">
      <c r="A13" s="2" t="s">
        <v>285</v>
      </c>
      <c r="B13" s="26"/>
      <c r="C13" s="26"/>
      <c r="D13" s="17" t="s">
        <v>286</v>
      </c>
      <c r="E13" s="19"/>
      <c r="F13" s="15"/>
      <c r="G13" s="11" t="s">
        <v>52</v>
      </c>
    </row>
    <row r="14" spans="1:7" ht="21.95" customHeight="1" x14ac:dyDescent="0.3">
      <c r="A14" s="2" t="s">
        <v>287</v>
      </c>
      <c r="B14" s="26"/>
      <c r="C14" s="26"/>
      <c r="D14" s="17" t="s">
        <v>288</v>
      </c>
      <c r="E14" s="19"/>
      <c r="F14" s="15"/>
      <c r="G14" s="11" t="s">
        <v>52</v>
      </c>
    </row>
    <row r="15" spans="1:7" ht="21.95" customHeight="1" x14ac:dyDescent="0.3">
      <c r="A15" s="2" t="s">
        <v>289</v>
      </c>
      <c r="B15" s="26"/>
      <c r="C15" s="26"/>
      <c r="D15" s="17" t="s">
        <v>290</v>
      </c>
      <c r="E15" s="19"/>
      <c r="F15" s="15"/>
      <c r="G15" s="11" t="s">
        <v>52</v>
      </c>
    </row>
    <row r="16" spans="1:7" ht="21.95" customHeight="1" x14ac:dyDescent="0.3">
      <c r="A16" s="2" t="s">
        <v>291</v>
      </c>
      <c r="B16" s="26"/>
      <c r="C16" s="26"/>
      <c r="D16" s="17" t="s">
        <v>292</v>
      </c>
      <c r="E16" s="19"/>
      <c r="F16" s="15"/>
      <c r="G16" s="11" t="s">
        <v>52</v>
      </c>
    </row>
    <row r="17" spans="1:7" ht="21.95" customHeight="1" x14ac:dyDescent="0.3">
      <c r="A17" s="2" t="s">
        <v>293</v>
      </c>
      <c r="B17" s="26"/>
      <c r="C17" s="26"/>
      <c r="D17" s="17" t="s">
        <v>294</v>
      </c>
      <c r="E17" s="19"/>
      <c r="F17" s="15"/>
      <c r="G17" s="11" t="s">
        <v>52</v>
      </c>
    </row>
    <row r="18" spans="1:7" ht="21.95" customHeight="1" x14ac:dyDescent="0.3">
      <c r="A18" s="2" t="s">
        <v>295</v>
      </c>
      <c r="B18" s="26"/>
      <c r="C18" s="26"/>
      <c r="D18" s="17" t="s">
        <v>275</v>
      </c>
      <c r="E18" s="18"/>
      <c r="F18" s="11"/>
      <c r="G18" s="11" t="s">
        <v>52</v>
      </c>
    </row>
    <row r="19" spans="1:7" ht="21.95" customHeight="1" x14ac:dyDescent="0.3">
      <c r="A19" s="2" t="s">
        <v>296</v>
      </c>
      <c r="B19" s="20" t="s">
        <v>297</v>
      </c>
      <c r="C19" s="20"/>
      <c r="D19" s="21"/>
      <c r="E19" s="18"/>
      <c r="F19" s="11"/>
      <c r="G19" s="11" t="s">
        <v>52</v>
      </c>
    </row>
    <row r="20" spans="1:7" ht="21.95" customHeight="1" x14ac:dyDescent="0.3">
      <c r="A20" s="2" t="s">
        <v>298</v>
      </c>
      <c r="B20" s="20" t="s">
        <v>299</v>
      </c>
      <c r="C20" s="20"/>
      <c r="D20" s="21"/>
      <c r="E20" s="18"/>
      <c r="F20" s="11"/>
      <c r="G20" s="11" t="s">
        <v>52</v>
      </c>
    </row>
    <row r="21" spans="1:7" ht="21.95" customHeight="1" x14ac:dyDescent="0.3">
      <c r="A21" s="2" t="s">
        <v>300</v>
      </c>
      <c r="B21" s="20" t="s">
        <v>301</v>
      </c>
      <c r="C21" s="20"/>
      <c r="D21" s="21"/>
      <c r="E21" s="18"/>
      <c r="F21" s="11"/>
      <c r="G21" s="11" t="s">
        <v>52</v>
      </c>
    </row>
    <row r="22" spans="1:7" ht="21.95" customHeight="1" x14ac:dyDescent="0.3">
      <c r="A22" s="2" t="s">
        <v>302</v>
      </c>
      <c r="B22" s="20" t="s">
        <v>303</v>
      </c>
      <c r="C22" s="20"/>
      <c r="D22" s="21"/>
      <c r="E22" s="18"/>
      <c r="F22" s="11"/>
      <c r="G22" s="11" t="s">
        <v>52</v>
      </c>
    </row>
    <row r="23" spans="1:7" ht="21.95" customHeight="1" x14ac:dyDescent="0.3">
      <c r="A23" s="2" t="s">
        <v>304</v>
      </c>
      <c r="B23" s="20" t="s">
        <v>305</v>
      </c>
      <c r="C23" s="20"/>
      <c r="D23" s="21"/>
      <c r="E23" s="18"/>
      <c r="F23" s="11"/>
      <c r="G23" s="11" t="s">
        <v>52</v>
      </c>
    </row>
    <row r="24" spans="1:7" ht="21.95" customHeight="1" x14ac:dyDescent="0.3">
      <c r="A24" s="2" t="s">
        <v>306</v>
      </c>
      <c r="B24" s="20" t="s">
        <v>307</v>
      </c>
      <c r="C24" s="20"/>
      <c r="D24" s="21"/>
      <c r="E24" s="18"/>
      <c r="F24" s="11"/>
      <c r="G24" s="11" t="s">
        <v>52</v>
      </c>
    </row>
    <row r="25" spans="1:7" ht="21.95" customHeight="1" x14ac:dyDescent="0.3">
      <c r="A25" s="2" t="s">
        <v>308</v>
      </c>
      <c r="B25" s="20" t="s">
        <v>309</v>
      </c>
      <c r="C25" s="20"/>
      <c r="D25" s="21"/>
      <c r="E25" s="18"/>
      <c r="F25" s="11"/>
      <c r="G25" s="11" t="s">
        <v>52</v>
      </c>
    </row>
  </sheetData>
  <mergeCells count="15">
    <mergeCell ref="B1:G1"/>
    <mergeCell ref="B2:E2"/>
    <mergeCell ref="F2:G2"/>
    <mergeCell ref="B3:D3"/>
    <mergeCell ref="B4:B18"/>
    <mergeCell ref="C4:C7"/>
    <mergeCell ref="C8:C10"/>
    <mergeCell ref="C11:C18"/>
    <mergeCell ref="B25:D25"/>
    <mergeCell ref="B19:D19"/>
    <mergeCell ref="B20:D20"/>
    <mergeCell ref="B21:D21"/>
    <mergeCell ref="B22:D22"/>
    <mergeCell ref="B23:D23"/>
    <mergeCell ref="B24:D24"/>
  </mergeCells>
  <phoneticPr fontId="1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7"/>
  <sheetViews>
    <sheetView workbookViewId="0">
      <selection activeCell="E5" sqref="E5:L9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0" ht="30" customHeight="1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0" ht="30" customHeight="1" x14ac:dyDescent="0.3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/>
      <c r="G3" s="28" t="s">
        <v>9</v>
      </c>
      <c r="H3" s="28"/>
      <c r="I3" s="28" t="s">
        <v>10</v>
      </c>
      <c r="J3" s="28"/>
      <c r="K3" s="28" t="s">
        <v>11</v>
      </c>
      <c r="L3" s="28"/>
      <c r="M3" s="28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</row>
    <row r="4" spans="1:20" ht="30" customHeight="1" x14ac:dyDescent="0.3">
      <c r="A4" s="29"/>
      <c r="B4" s="29"/>
      <c r="C4" s="29"/>
      <c r="D4" s="29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29"/>
      <c r="N4" s="27"/>
      <c r="O4" s="27"/>
      <c r="P4" s="27"/>
      <c r="Q4" s="27"/>
      <c r="R4" s="27"/>
      <c r="S4" s="27"/>
      <c r="T4" s="27"/>
    </row>
    <row r="5" spans="1:20" ht="30" customHeight="1" x14ac:dyDescent="0.3">
      <c r="A5" s="8" t="s">
        <v>51</v>
      </c>
      <c r="B5" s="8" t="s">
        <v>52</v>
      </c>
      <c r="C5" s="8" t="s">
        <v>52</v>
      </c>
      <c r="D5" s="9">
        <v>1</v>
      </c>
      <c r="E5" s="10"/>
      <c r="F5" s="10"/>
      <c r="G5" s="10"/>
      <c r="H5" s="10"/>
      <c r="I5" s="10"/>
      <c r="J5" s="10"/>
      <c r="K5" s="10"/>
      <c r="L5" s="10"/>
      <c r="M5" s="8" t="s">
        <v>52</v>
      </c>
      <c r="N5" s="5" t="s">
        <v>53</v>
      </c>
      <c r="O5" s="5" t="s">
        <v>52</v>
      </c>
      <c r="P5" s="5" t="s">
        <v>52</v>
      </c>
      <c r="Q5" s="5" t="s">
        <v>52</v>
      </c>
      <c r="R5" s="1">
        <v>1</v>
      </c>
      <c r="S5" s="5" t="s">
        <v>52</v>
      </c>
      <c r="T5" s="6"/>
    </row>
    <row r="6" spans="1:20" ht="30" customHeight="1" x14ac:dyDescent="0.3">
      <c r="A6" s="8" t="s">
        <v>54</v>
      </c>
      <c r="B6" s="8" t="s">
        <v>52</v>
      </c>
      <c r="C6" s="8" t="s">
        <v>52</v>
      </c>
      <c r="D6" s="9">
        <v>1</v>
      </c>
      <c r="E6" s="10"/>
      <c r="F6" s="10"/>
      <c r="G6" s="10"/>
      <c r="H6" s="10"/>
      <c r="I6" s="10"/>
      <c r="J6" s="10"/>
      <c r="K6" s="10"/>
      <c r="L6" s="10"/>
      <c r="M6" s="8" t="s">
        <v>52</v>
      </c>
      <c r="N6" s="5" t="s">
        <v>55</v>
      </c>
      <c r="O6" s="5" t="s">
        <v>52</v>
      </c>
      <c r="P6" s="5" t="s">
        <v>53</v>
      </c>
      <c r="Q6" s="5" t="s">
        <v>52</v>
      </c>
      <c r="R6" s="1">
        <v>2</v>
      </c>
      <c r="S6" s="5" t="s">
        <v>52</v>
      </c>
      <c r="T6" s="6"/>
    </row>
    <row r="7" spans="1:20" ht="30" customHeight="1" x14ac:dyDescent="0.3">
      <c r="A7" s="8" t="s">
        <v>111</v>
      </c>
      <c r="B7" s="8" t="s">
        <v>52</v>
      </c>
      <c r="C7" s="8" t="s">
        <v>52</v>
      </c>
      <c r="D7" s="9">
        <v>1</v>
      </c>
      <c r="E7" s="10"/>
      <c r="F7" s="10"/>
      <c r="G7" s="10"/>
      <c r="H7" s="10"/>
      <c r="I7" s="10"/>
      <c r="J7" s="10"/>
      <c r="K7" s="10"/>
      <c r="L7" s="10"/>
      <c r="M7" s="8" t="s">
        <v>52</v>
      </c>
      <c r="N7" s="5" t="s">
        <v>112</v>
      </c>
      <c r="O7" s="5" t="s">
        <v>52</v>
      </c>
      <c r="P7" s="5" t="s">
        <v>53</v>
      </c>
      <c r="Q7" s="5" t="s">
        <v>52</v>
      </c>
      <c r="R7" s="1">
        <v>2</v>
      </c>
      <c r="S7" s="5" t="s">
        <v>52</v>
      </c>
      <c r="T7" s="6"/>
    </row>
    <row r="8" spans="1:20" ht="30" customHeight="1" x14ac:dyDescent="0.3">
      <c r="A8" s="8" t="s">
        <v>129</v>
      </c>
      <c r="B8" s="8" t="s">
        <v>52</v>
      </c>
      <c r="C8" s="8" t="s">
        <v>52</v>
      </c>
      <c r="D8" s="9">
        <v>1</v>
      </c>
      <c r="E8" s="10"/>
      <c r="F8" s="10"/>
      <c r="G8" s="10"/>
      <c r="H8" s="10"/>
      <c r="I8" s="10"/>
      <c r="J8" s="10"/>
      <c r="K8" s="10"/>
      <c r="L8" s="10"/>
      <c r="M8" s="8" t="s">
        <v>52</v>
      </c>
      <c r="N8" s="5" t="s">
        <v>130</v>
      </c>
      <c r="O8" s="5" t="s">
        <v>52</v>
      </c>
      <c r="P8" s="5" t="s">
        <v>53</v>
      </c>
      <c r="Q8" s="5" t="s">
        <v>52</v>
      </c>
      <c r="R8" s="1">
        <v>2</v>
      </c>
      <c r="S8" s="5" t="s">
        <v>52</v>
      </c>
      <c r="T8" s="6"/>
    </row>
    <row r="9" spans="1:20" ht="30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T9" s="4"/>
    </row>
    <row r="10" spans="1:20" ht="30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T10" s="4"/>
    </row>
    <row r="11" spans="1:20" ht="30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T11" s="4"/>
    </row>
    <row r="12" spans="1:20" ht="30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T12" s="4"/>
    </row>
    <row r="13" spans="1:20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T13" s="4"/>
    </row>
    <row r="14" spans="1:20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T14" s="4"/>
    </row>
    <row r="15" spans="1:20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T15" s="4"/>
    </row>
    <row r="16" spans="1:20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4"/>
    </row>
    <row r="17" spans="1:20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4"/>
    </row>
    <row r="18" spans="1:20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4"/>
    </row>
    <row r="19" spans="1:20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4"/>
    </row>
    <row r="20" spans="1:20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4"/>
    </row>
    <row r="21" spans="1:20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4"/>
    </row>
    <row r="22" spans="1:20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4"/>
    </row>
    <row r="23" spans="1:20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4"/>
    </row>
    <row r="24" spans="1:20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4"/>
    </row>
    <row r="25" spans="1:20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4"/>
    </row>
    <row r="26" spans="1:20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4"/>
    </row>
    <row r="27" spans="1:20" ht="30" customHeight="1" x14ac:dyDescent="0.3">
      <c r="A27" s="9" t="s">
        <v>109</v>
      </c>
      <c r="B27" s="9"/>
      <c r="C27" s="9"/>
      <c r="D27" s="9"/>
      <c r="E27" s="9"/>
      <c r="F27" s="10">
        <f>F5</f>
        <v>0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0</v>
      </c>
      <c r="M27" s="9"/>
      <c r="T27" s="4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75"/>
  <sheetViews>
    <sheetView workbookViewId="0">
      <selection activeCell="E5" sqref="E5:L76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48" ht="30" customHeight="1" x14ac:dyDescent="0.3">
      <c r="A2" s="28" t="s">
        <v>2</v>
      </c>
      <c r="B2" s="28" t="s">
        <v>3</v>
      </c>
      <c r="C2" s="28" t="s">
        <v>4</v>
      </c>
      <c r="D2" s="28" t="s">
        <v>5</v>
      </c>
      <c r="E2" s="28" t="s">
        <v>6</v>
      </c>
      <c r="F2" s="28"/>
      <c r="G2" s="28" t="s">
        <v>9</v>
      </c>
      <c r="H2" s="28"/>
      <c r="I2" s="28" t="s">
        <v>10</v>
      </c>
      <c r="J2" s="28"/>
      <c r="K2" s="28" t="s">
        <v>11</v>
      </c>
      <c r="L2" s="28"/>
      <c r="M2" s="28" t="s">
        <v>12</v>
      </c>
      <c r="N2" s="27" t="s">
        <v>20</v>
      </c>
      <c r="O2" s="27" t="s">
        <v>14</v>
      </c>
      <c r="P2" s="27" t="s">
        <v>21</v>
      </c>
      <c r="Q2" s="27" t="s">
        <v>13</v>
      </c>
      <c r="R2" s="27" t="s">
        <v>22</v>
      </c>
      <c r="S2" s="27" t="s">
        <v>23</v>
      </c>
      <c r="T2" s="27" t="s">
        <v>24</v>
      </c>
      <c r="U2" s="27" t="s">
        <v>25</v>
      </c>
      <c r="V2" s="27" t="s">
        <v>26</v>
      </c>
      <c r="W2" s="27" t="s">
        <v>27</v>
      </c>
      <c r="X2" s="27" t="s">
        <v>28</v>
      </c>
      <c r="Y2" s="27" t="s">
        <v>29</v>
      </c>
      <c r="Z2" s="27" t="s">
        <v>30</v>
      </c>
      <c r="AA2" s="27" t="s">
        <v>31</v>
      </c>
      <c r="AB2" s="27" t="s">
        <v>32</v>
      </c>
      <c r="AC2" s="27" t="s">
        <v>33</v>
      </c>
      <c r="AD2" s="27" t="s">
        <v>34</v>
      </c>
      <c r="AE2" s="27" t="s">
        <v>35</v>
      </c>
      <c r="AF2" s="27" t="s">
        <v>36</v>
      </c>
      <c r="AG2" s="27" t="s">
        <v>37</v>
      </c>
      <c r="AH2" s="27" t="s">
        <v>38</v>
      </c>
      <c r="AI2" s="27" t="s">
        <v>39</v>
      </c>
      <c r="AJ2" s="27" t="s">
        <v>40</v>
      </c>
      <c r="AK2" s="27" t="s">
        <v>41</v>
      </c>
      <c r="AL2" s="27" t="s">
        <v>42</v>
      </c>
      <c r="AM2" s="27" t="s">
        <v>43</v>
      </c>
      <c r="AN2" s="27" t="s">
        <v>44</v>
      </c>
      <c r="AO2" s="27" t="s">
        <v>45</v>
      </c>
      <c r="AP2" s="27" t="s">
        <v>46</v>
      </c>
      <c r="AQ2" s="27" t="s">
        <v>47</v>
      </c>
      <c r="AR2" s="27" t="s">
        <v>48</v>
      </c>
      <c r="AS2" s="27" t="s">
        <v>16</v>
      </c>
      <c r="AT2" s="27" t="s">
        <v>17</v>
      </c>
      <c r="AU2" s="27" t="s">
        <v>49</v>
      </c>
      <c r="AV2" s="27" t="s">
        <v>50</v>
      </c>
    </row>
    <row r="3" spans="1:48" ht="30" customHeight="1" x14ac:dyDescent="0.3">
      <c r="A3" s="28"/>
      <c r="B3" s="28"/>
      <c r="C3" s="28"/>
      <c r="D3" s="28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28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</row>
    <row r="4" spans="1:48" ht="30" customHeight="1" x14ac:dyDescent="0.3">
      <c r="A4" s="8" t="s">
        <v>54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"/>
      <c r="O4" s="1"/>
      <c r="P4" s="1"/>
      <c r="Q4" s="5" t="s">
        <v>55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30" customHeight="1" x14ac:dyDescent="0.3">
      <c r="A5" s="8" t="s">
        <v>56</v>
      </c>
      <c r="B5" s="8" t="s">
        <v>57</v>
      </c>
      <c r="C5" s="8" t="s">
        <v>58</v>
      </c>
      <c r="D5" s="9">
        <v>35</v>
      </c>
      <c r="E5" s="10"/>
      <c r="F5" s="10"/>
      <c r="G5" s="10"/>
      <c r="H5" s="10"/>
      <c r="I5" s="10"/>
      <c r="J5" s="10"/>
      <c r="K5" s="10"/>
      <c r="L5" s="10"/>
      <c r="M5" s="8" t="s">
        <v>52</v>
      </c>
      <c r="N5" s="5" t="s">
        <v>59</v>
      </c>
      <c r="O5" s="5" t="s">
        <v>52</v>
      </c>
      <c r="P5" s="5" t="s">
        <v>52</v>
      </c>
      <c r="Q5" s="5" t="s">
        <v>52</v>
      </c>
      <c r="R5" s="5" t="s">
        <v>60</v>
      </c>
      <c r="S5" s="5" t="s">
        <v>60</v>
      </c>
      <c r="T5" s="5" t="s">
        <v>61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5" t="s">
        <v>52</v>
      </c>
      <c r="AS5" s="5" t="s">
        <v>52</v>
      </c>
      <c r="AT5" s="1"/>
      <c r="AU5" s="5" t="s">
        <v>62</v>
      </c>
      <c r="AV5" s="1">
        <v>4</v>
      </c>
    </row>
    <row r="6" spans="1:48" ht="30" customHeight="1" x14ac:dyDescent="0.3">
      <c r="A6" s="8" t="s">
        <v>63</v>
      </c>
      <c r="B6" s="8" t="s">
        <v>64</v>
      </c>
      <c r="C6" s="8" t="s">
        <v>58</v>
      </c>
      <c r="D6" s="9">
        <v>32</v>
      </c>
      <c r="E6" s="10"/>
      <c r="F6" s="10"/>
      <c r="G6" s="10"/>
      <c r="H6" s="10"/>
      <c r="I6" s="10"/>
      <c r="J6" s="10"/>
      <c r="K6" s="10"/>
      <c r="L6" s="10"/>
      <c r="M6" s="8" t="s">
        <v>52</v>
      </c>
      <c r="N6" s="5" t="s">
        <v>65</v>
      </c>
      <c r="O6" s="5" t="s">
        <v>52</v>
      </c>
      <c r="P6" s="5" t="s">
        <v>52</v>
      </c>
      <c r="Q6" s="5" t="s">
        <v>52</v>
      </c>
      <c r="R6" s="5" t="s">
        <v>60</v>
      </c>
      <c r="S6" s="5" t="s">
        <v>60</v>
      </c>
      <c r="T6" s="5" t="s">
        <v>61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 t="s">
        <v>52</v>
      </c>
      <c r="AS6" s="5" t="s">
        <v>52</v>
      </c>
      <c r="AT6" s="1"/>
      <c r="AU6" s="5" t="s">
        <v>66</v>
      </c>
      <c r="AV6" s="1">
        <v>5</v>
      </c>
    </row>
    <row r="7" spans="1:48" ht="30" customHeight="1" x14ac:dyDescent="0.3">
      <c r="A7" s="8" t="s">
        <v>63</v>
      </c>
      <c r="B7" s="8" t="s">
        <v>67</v>
      </c>
      <c r="C7" s="8" t="s">
        <v>58</v>
      </c>
      <c r="D7" s="9">
        <v>32</v>
      </c>
      <c r="E7" s="10"/>
      <c r="F7" s="10"/>
      <c r="G7" s="10"/>
      <c r="H7" s="10"/>
      <c r="I7" s="10"/>
      <c r="J7" s="10"/>
      <c r="K7" s="10"/>
      <c r="L7" s="10"/>
      <c r="M7" s="8" t="s">
        <v>52</v>
      </c>
      <c r="N7" s="5" t="s">
        <v>68</v>
      </c>
      <c r="O7" s="5" t="s">
        <v>52</v>
      </c>
      <c r="P7" s="5" t="s">
        <v>52</v>
      </c>
      <c r="Q7" s="5" t="s">
        <v>52</v>
      </c>
      <c r="R7" s="5" t="s">
        <v>60</v>
      </c>
      <c r="S7" s="5" t="s">
        <v>60</v>
      </c>
      <c r="T7" s="5" t="s">
        <v>61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5" t="s">
        <v>52</v>
      </c>
      <c r="AS7" s="5" t="s">
        <v>52</v>
      </c>
      <c r="AT7" s="1"/>
      <c r="AU7" s="5" t="s">
        <v>69</v>
      </c>
      <c r="AV7" s="1">
        <v>7</v>
      </c>
    </row>
    <row r="8" spans="1:48" ht="30" customHeight="1" x14ac:dyDescent="0.3">
      <c r="A8" s="8" t="s">
        <v>70</v>
      </c>
      <c r="B8" s="8" t="s">
        <v>71</v>
      </c>
      <c r="C8" s="8" t="s">
        <v>58</v>
      </c>
      <c r="D8" s="9">
        <v>10</v>
      </c>
      <c r="E8" s="10"/>
      <c r="F8" s="10"/>
      <c r="G8" s="10"/>
      <c r="H8" s="10"/>
      <c r="I8" s="10"/>
      <c r="J8" s="10"/>
      <c r="K8" s="10"/>
      <c r="L8" s="10"/>
      <c r="M8" s="8" t="s">
        <v>52</v>
      </c>
      <c r="N8" s="5" t="s">
        <v>72</v>
      </c>
      <c r="O8" s="5" t="s">
        <v>52</v>
      </c>
      <c r="P8" s="5" t="s">
        <v>52</v>
      </c>
      <c r="Q8" s="5" t="s">
        <v>52</v>
      </c>
      <c r="R8" s="5" t="s">
        <v>60</v>
      </c>
      <c r="S8" s="5" t="s">
        <v>60</v>
      </c>
      <c r="T8" s="5" t="s">
        <v>61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5" t="s">
        <v>52</v>
      </c>
      <c r="AS8" s="5" t="s">
        <v>52</v>
      </c>
      <c r="AT8" s="1"/>
      <c r="AU8" s="5" t="s">
        <v>73</v>
      </c>
      <c r="AV8" s="1">
        <v>6</v>
      </c>
    </row>
    <row r="9" spans="1:48" ht="30" customHeight="1" x14ac:dyDescent="0.3">
      <c r="A9" s="8" t="s">
        <v>74</v>
      </c>
      <c r="B9" s="8" t="s">
        <v>75</v>
      </c>
      <c r="C9" s="8" t="s">
        <v>76</v>
      </c>
      <c r="D9" s="9">
        <v>711</v>
      </c>
      <c r="E9" s="10"/>
      <c r="F9" s="10"/>
      <c r="G9" s="10"/>
      <c r="H9" s="10"/>
      <c r="I9" s="10"/>
      <c r="J9" s="10"/>
      <c r="K9" s="10"/>
      <c r="L9" s="10"/>
      <c r="M9" s="8" t="s">
        <v>52</v>
      </c>
      <c r="N9" s="5" t="s">
        <v>77</v>
      </c>
      <c r="O9" s="5" t="s">
        <v>52</v>
      </c>
      <c r="P9" s="5" t="s">
        <v>52</v>
      </c>
      <c r="Q9" s="5" t="s">
        <v>52</v>
      </c>
      <c r="R9" s="5" t="s">
        <v>60</v>
      </c>
      <c r="S9" s="5" t="s">
        <v>60</v>
      </c>
      <c r="T9" s="5" t="s">
        <v>61</v>
      </c>
      <c r="U9" s="1"/>
      <c r="V9" s="1"/>
      <c r="W9" s="1"/>
      <c r="X9" s="1">
        <v>1</v>
      </c>
      <c r="Y9" s="1">
        <v>2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5" t="s">
        <v>52</v>
      </c>
      <c r="AS9" s="5" t="s">
        <v>52</v>
      </c>
      <c r="AT9" s="1"/>
      <c r="AU9" s="5" t="s">
        <v>78</v>
      </c>
      <c r="AV9" s="1">
        <v>8</v>
      </c>
    </row>
    <row r="10" spans="1:48" ht="30" customHeight="1" x14ac:dyDescent="0.3">
      <c r="A10" s="8" t="s">
        <v>74</v>
      </c>
      <c r="B10" s="8" t="s">
        <v>79</v>
      </c>
      <c r="C10" s="8" t="s">
        <v>76</v>
      </c>
      <c r="D10" s="9">
        <v>114</v>
      </c>
      <c r="E10" s="10"/>
      <c r="F10" s="10"/>
      <c r="G10" s="10"/>
      <c r="H10" s="10"/>
      <c r="I10" s="10"/>
      <c r="J10" s="10"/>
      <c r="K10" s="10"/>
      <c r="L10" s="10"/>
      <c r="M10" s="8" t="s">
        <v>52</v>
      </c>
      <c r="N10" s="5" t="s">
        <v>80</v>
      </c>
      <c r="O10" s="5" t="s">
        <v>52</v>
      </c>
      <c r="P10" s="5" t="s">
        <v>52</v>
      </c>
      <c r="Q10" s="5" t="s">
        <v>52</v>
      </c>
      <c r="R10" s="5" t="s">
        <v>60</v>
      </c>
      <c r="S10" s="5" t="s">
        <v>60</v>
      </c>
      <c r="T10" s="5" t="s">
        <v>61</v>
      </c>
      <c r="U10" s="1"/>
      <c r="V10" s="1"/>
      <c r="W10" s="1"/>
      <c r="X10" s="1">
        <v>1</v>
      </c>
      <c r="Y10" s="1">
        <v>2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5" t="s">
        <v>52</v>
      </c>
      <c r="AS10" s="5" t="s">
        <v>52</v>
      </c>
      <c r="AT10" s="1"/>
      <c r="AU10" s="5" t="s">
        <v>81</v>
      </c>
      <c r="AV10" s="1">
        <v>10</v>
      </c>
    </row>
    <row r="11" spans="1:48" ht="30" customHeight="1" x14ac:dyDescent="0.3">
      <c r="A11" s="8" t="s">
        <v>82</v>
      </c>
      <c r="B11" s="8" t="s">
        <v>83</v>
      </c>
      <c r="C11" s="8" t="s">
        <v>84</v>
      </c>
      <c r="D11" s="9">
        <v>1</v>
      </c>
      <c r="E11" s="10"/>
      <c r="F11" s="10"/>
      <c r="G11" s="10"/>
      <c r="H11" s="10"/>
      <c r="I11" s="10"/>
      <c r="J11" s="10"/>
      <c r="K11" s="10"/>
      <c r="L11" s="10"/>
      <c r="M11" s="8" t="s">
        <v>52</v>
      </c>
      <c r="N11" s="5" t="s">
        <v>85</v>
      </c>
      <c r="O11" s="5" t="s">
        <v>52</v>
      </c>
      <c r="P11" s="5" t="s">
        <v>52</v>
      </c>
      <c r="Q11" s="5" t="s">
        <v>52</v>
      </c>
      <c r="R11" s="5" t="s">
        <v>60</v>
      </c>
      <c r="S11" s="5" t="s">
        <v>60</v>
      </c>
      <c r="T11" s="5" t="s">
        <v>60</v>
      </c>
      <c r="U11" s="1">
        <v>0</v>
      </c>
      <c r="V11" s="1">
        <v>0</v>
      </c>
      <c r="W11" s="1">
        <v>0.15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5" t="s">
        <v>52</v>
      </c>
      <c r="AS11" s="5" t="s">
        <v>52</v>
      </c>
      <c r="AT11" s="1"/>
      <c r="AU11" s="5" t="s">
        <v>86</v>
      </c>
      <c r="AV11" s="1">
        <v>66</v>
      </c>
    </row>
    <row r="12" spans="1:48" ht="30" customHeight="1" x14ac:dyDescent="0.3">
      <c r="A12" s="8" t="s">
        <v>87</v>
      </c>
      <c r="B12" s="8" t="s">
        <v>88</v>
      </c>
      <c r="C12" s="8" t="s">
        <v>89</v>
      </c>
      <c r="D12" s="9">
        <v>1579</v>
      </c>
      <c r="E12" s="10"/>
      <c r="F12" s="10"/>
      <c r="G12" s="10"/>
      <c r="H12" s="10"/>
      <c r="I12" s="10"/>
      <c r="J12" s="10"/>
      <c r="K12" s="10"/>
      <c r="L12" s="10"/>
      <c r="M12" s="8" t="s">
        <v>52</v>
      </c>
      <c r="N12" s="5" t="s">
        <v>90</v>
      </c>
      <c r="O12" s="5" t="s">
        <v>52</v>
      </c>
      <c r="P12" s="5" t="s">
        <v>52</v>
      </c>
      <c r="Q12" s="5" t="s">
        <v>52</v>
      </c>
      <c r="R12" s="5" t="s">
        <v>60</v>
      </c>
      <c r="S12" s="5" t="s">
        <v>60</v>
      </c>
      <c r="T12" s="5" t="s">
        <v>61</v>
      </c>
      <c r="U12" s="1"/>
      <c r="V12" s="1"/>
      <c r="W12" s="1"/>
      <c r="X12" s="1"/>
      <c r="Y12" s="1">
        <v>2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5" t="s">
        <v>52</v>
      </c>
      <c r="AS12" s="5" t="s">
        <v>52</v>
      </c>
      <c r="AT12" s="1"/>
      <c r="AU12" s="5" t="s">
        <v>91</v>
      </c>
      <c r="AV12" s="1">
        <v>9</v>
      </c>
    </row>
    <row r="13" spans="1:48" ht="30" customHeight="1" x14ac:dyDescent="0.3">
      <c r="A13" s="8" t="s">
        <v>92</v>
      </c>
      <c r="B13" s="8" t="s">
        <v>93</v>
      </c>
      <c r="C13" s="8" t="s">
        <v>84</v>
      </c>
      <c r="D13" s="9">
        <v>1</v>
      </c>
      <c r="E13" s="10"/>
      <c r="F13" s="10"/>
      <c r="G13" s="10"/>
      <c r="H13" s="10"/>
      <c r="I13" s="10"/>
      <c r="J13" s="10"/>
      <c r="K13" s="10"/>
      <c r="L13" s="10"/>
      <c r="M13" s="8" t="s">
        <v>52</v>
      </c>
      <c r="N13" s="5" t="s">
        <v>94</v>
      </c>
      <c r="O13" s="5" t="s">
        <v>52</v>
      </c>
      <c r="P13" s="5" t="s">
        <v>52</v>
      </c>
      <c r="Q13" s="5" t="s">
        <v>52</v>
      </c>
      <c r="R13" s="5" t="s">
        <v>60</v>
      </c>
      <c r="S13" s="5" t="s">
        <v>60</v>
      </c>
      <c r="T13" s="5" t="s">
        <v>60</v>
      </c>
      <c r="U13" s="1">
        <v>0</v>
      </c>
      <c r="V13" s="1">
        <v>0</v>
      </c>
      <c r="W13" s="1">
        <v>0.02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5" t="s">
        <v>52</v>
      </c>
      <c r="AS13" s="5" t="s">
        <v>52</v>
      </c>
      <c r="AT13" s="1"/>
      <c r="AU13" s="5" t="s">
        <v>86</v>
      </c>
      <c r="AV13" s="1">
        <v>65</v>
      </c>
    </row>
    <row r="14" spans="1:48" ht="30" customHeight="1" x14ac:dyDescent="0.3">
      <c r="A14" s="8" t="s">
        <v>95</v>
      </c>
      <c r="B14" s="8" t="s">
        <v>96</v>
      </c>
      <c r="C14" s="8" t="s">
        <v>97</v>
      </c>
      <c r="D14" s="9">
        <f>공량산출근거서!K11</f>
        <v>46</v>
      </c>
      <c r="E14" s="10"/>
      <c r="F14" s="10"/>
      <c r="G14" s="10"/>
      <c r="H14" s="10"/>
      <c r="I14" s="10"/>
      <c r="J14" s="10"/>
      <c r="K14" s="10"/>
      <c r="L14" s="10"/>
      <c r="M14" s="8" t="s">
        <v>52</v>
      </c>
      <c r="N14" s="5" t="s">
        <v>98</v>
      </c>
      <c r="O14" s="5" t="s">
        <v>52</v>
      </c>
      <c r="P14" s="5" t="s">
        <v>52</v>
      </c>
      <c r="Q14" s="5" t="s">
        <v>52</v>
      </c>
      <c r="R14" s="5" t="s">
        <v>60</v>
      </c>
      <c r="S14" s="5" t="s">
        <v>60</v>
      </c>
      <c r="T14" s="5" t="s">
        <v>61</v>
      </c>
      <c r="U14" s="1"/>
      <c r="V14" s="1"/>
      <c r="W14" s="1"/>
      <c r="X14" s="1"/>
      <c r="Y14" s="1"/>
      <c r="Z14" s="1">
        <v>3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5" t="s">
        <v>52</v>
      </c>
      <c r="AS14" s="5" t="s">
        <v>52</v>
      </c>
      <c r="AT14" s="1"/>
      <c r="AU14" s="5" t="s">
        <v>99</v>
      </c>
      <c r="AV14" s="1">
        <v>17</v>
      </c>
    </row>
    <row r="15" spans="1:48" ht="30" customHeight="1" x14ac:dyDescent="0.3">
      <c r="A15" s="8" t="s">
        <v>100</v>
      </c>
      <c r="B15" s="8" t="s">
        <v>96</v>
      </c>
      <c r="C15" s="8" t="s">
        <v>97</v>
      </c>
      <c r="D15" s="9">
        <f>공량산출근거서!K12</f>
        <v>1</v>
      </c>
      <c r="E15" s="10"/>
      <c r="F15" s="10"/>
      <c r="G15" s="10"/>
      <c r="H15" s="10"/>
      <c r="I15" s="10"/>
      <c r="J15" s="10"/>
      <c r="K15" s="10"/>
      <c r="L15" s="10"/>
      <c r="M15" s="8" t="s">
        <v>52</v>
      </c>
      <c r="N15" s="5" t="s">
        <v>101</v>
      </c>
      <c r="O15" s="5" t="s">
        <v>52</v>
      </c>
      <c r="P15" s="5" t="s">
        <v>52</v>
      </c>
      <c r="Q15" s="5" t="s">
        <v>52</v>
      </c>
      <c r="R15" s="5" t="s">
        <v>60</v>
      </c>
      <c r="S15" s="5" t="s">
        <v>60</v>
      </c>
      <c r="T15" s="5" t="s">
        <v>61</v>
      </c>
      <c r="U15" s="1"/>
      <c r="V15" s="1"/>
      <c r="W15" s="1"/>
      <c r="X15" s="1"/>
      <c r="Y15" s="1"/>
      <c r="Z15" s="1">
        <v>3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5" t="s">
        <v>52</v>
      </c>
      <c r="AS15" s="5" t="s">
        <v>52</v>
      </c>
      <c r="AT15" s="1"/>
      <c r="AU15" s="5" t="s">
        <v>102</v>
      </c>
      <c r="AV15" s="1">
        <v>18</v>
      </c>
    </row>
    <row r="16" spans="1:48" ht="30" customHeight="1" x14ac:dyDescent="0.3">
      <c r="A16" s="8" t="s">
        <v>103</v>
      </c>
      <c r="B16" s="8" t="s">
        <v>96</v>
      </c>
      <c r="C16" s="8" t="s">
        <v>97</v>
      </c>
      <c r="D16" s="9">
        <f>공량산출근거서!K13</f>
        <v>22</v>
      </c>
      <c r="E16" s="10"/>
      <c r="F16" s="10"/>
      <c r="G16" s="10"/>
      <c r="H16" s="10"/>
      <c r="I16" s="10"/>
      <c r="J16" s="10"/>
      <c r="K16" s="10"/>
      <c r="L16" s="10"/>
      <c r="M16" s="8" t="s">
        <v>52</v>
      </c>
      <c r="N16" s="5" t="s">
        <v>104</v>
      </c>
      <c r="O16" s="5" t="s">
        <v>52</v>
      </c>
      <c r="P16" s="5" t="s">
        <v>52</v>
      </c>
      <c r="Q16" s="5" t="s">
        <v>52</v>
      </c>
      <c r="R16" s="5" t="s">
        <v>60</v>
      </c>
      <c r="S16" s="5" t="s">
        <v>60</v>
      </c>
      <c r="T16" s="5" t="s">
        <v>61</v>
      </c>
      <c r="U16" s="1"/>
      <c r="V16" s="1"/>
      <c r="W16" s="1"/>
      <c r="X16" s="1"/>
      <c r="Y16" s="1"/>
      <c r="Z16" s="1">
        <v>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5" t="s">
        <v>52</v>
      </c>
      <c r="AS16" s="5" t="s">
        <v>52</v>
      </c>
      <c r="AT16" s="1"/>
      <c r="AU16" s="5" t="s">
        <v>105</v>
      </c>
      <c r="AV16" s="1">
        <v>19</v>
      </c>
    </row>
    <row r="17" spans="1:48" ht="30" customHeight="1" x14ac:dyDescent="0.3">
      <c r="A17" s="8" t="s">
        <v>106</v>
      </c>
      <c r="B17" s="8" t="s">
        <v>107</v>
      </c>
      <c r="C17" s="8" t="s">
        <v>84</v>
      </c>
      <c r="D17" s="9">
        <v>1</v>
      </c>
      <c r="E17" s="10"/>
      <c r="F17" s="10"/>
      <c r="G17" s="10"/>
      <c r="H17" s="10"/>
      <c r="I17" s="10"/>
      <c r="J17" s="10"/>
      <c r="K17" s="10"/>
      <c r="L17" s="10"/>
      <c r="M17" s="8" t="s">
        <v>52</v>
      </c>
      <c r="N17" s="5" t="s">
        <v>108</v>
      </c>
      <c r="O17" s="5" t="s">
        <v>52</v>
      </c>
      <c r="P17" s="5" t="s">
        <v>52</v>
      </c>
      <c r="Q17" s="5" t="s">
        <v>52</v>
      </c>
      <c r="R17" s="5" t="s">
        <v>60</v>
      </c>
      <c r="S17" s="5" t="s">
        <v>60</v>
      </c>
      <c r="T17" s="5" t="s">
        <v>60</v>
      </c>
      <c r="U17" s="1">
        <v>1</v>
      </c>
      <c r="V17" s="1">
        <v>0</v>
      </c>
      <c r="W17" s="1">
        <v>0.03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5" t="s">
        <v>52</v>
      </c>
      <c r="AS17" s="5" t="s">
        <v>52</v>
      </c>
      <c r="AT17" s="1"/>
      <c r="AU17" s="5" t="s">
        <v>86</v>
      </c>
      <c r="AV17" s="1">
        <v>64</v>
      </c>
    </row>
    <row r="18" spans="1:48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 x14ac:dyDescent="0.3">
      <c r="A27" s="9" t="s">
        <v>109</v>
      </c>
      <c r="B27" s="9"/>
      <c r="C27" s="9"/>
      <c r="D27" s="9"/>
      <c r="E27" s="9"/>
      <c r="F27" s="10"/>
      <c r="G27" s="9"/>
      <c r="H27" s="10"/>
      <c r="I27" s="9"/>
      <c r="J27" s="10"/>
      <c r="K27" s="9"/>
      <c r="L27" s="10"/>
      <c r="M27" s="9"/>
      <c r="N27" t="s">
        <v>110</v>
      </c>
    </row>
    <row r="28" spans="1:48" ht="30" customHeight="1" x14ac:dyDescent="0.3">
      <c r="A28" s="8" t="s">
        <v>111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"/>
      <c r="O28" s="1"/>
      <c r="P28" s="1"/>
      <c r="Q28" s="5" t="s">
        <v>112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30" customHeight="1" x14ac:dyDescent="0.3">
      <c r="A29" s="8" t="s">
        <v>113</v>
      </c>
      <c r="B29" s="8" t="s">
        <v>114</v>
      </c>
      <c r="C29" s="8" t="s">
        <v>58</v>
      </c>
      <c r="D29" s="9">
        <v>11</v>
      </c>
      <c r="E29" s="10"/>
      <c r="F29" s="10"/>
      <c r="G29" s="10"/>
      <c r="H29" s="10"/>
      <c r="I29" s="10"/>
      <c r="J29" s="10"/>
      <c r="K29" s="10"/>
      <c r="L29" s="10"/>
      <c r="M29" s="8" t="s">
        <v>52</v>
      </c>
      <c r="N29" s="5" t="s">
        <v>115</v>
      </c>
      <c r="O29" s="5" t="s">
        <v>52</v>
      </c>
      <c r="P29" s="5" t="s">
        <v>52</v>
      </c>
      <c r="Q29" s="5" t="s">
        <v>52</v>
      </c>
      <c r="R29" s="5" t="s">
        <v>60</v>
      </c>
      <c r="S29" s="5" t="s">
        <v>60</v>
      </c>
      <c r="T29" s="5" t="s">
        <v>61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5" t="s">
        <v>52</v>
      </c>
      <c r="AS29" s="5" t="s">
        <v>52</v>
      </c>
      <c r="AT29" s="1"/>
      <c r="AU29" s="5" t="s">
        <v>116</v>
      </c>
      <c r="AV29" s="1">
        <v>11</v>
      </c>
    </row>
    <row r="30" spans="1:48" ht="30" customHeight="1" x14ac:dyDescent="0.3">
      <c r="A30" s="8" t="s">
        <v>63</v>
      </c>
      <c r="B30" s="8" t="s">
        <v>64</v>
      </c>
      <c r="C30" s="8" t="s">
        <v>58</v>
      </c>
      <c r="D30" s="9">
        <v>10</v>
      </c>
      <c r="E30" s="10"/>
      <c r="F30" s="10"/>
      <c r="G30" s="10"/>
      <c r="H30" s="10"/>
      <c r="I30" s="10"/>
      <c r="J30" s="10"/>
      <c r="K30" s="10"/>
      <c r="L30" s="10"/>
      <c r="M30" s="8" t="s">
        <v>52</v>
      </c>
      <c r="N30" s="5" t="s">
        <v>65</v>
      </c>
      <c r="O30" s="5" t="s">
        <v>52</v>
      </c>
      <c r="P30" s="5" t="s">
        <v>52</v>
      </c>
      <c r="Q30" s="5" t="s">
        <v>52</v>
      </c>
      <c r="R30" s="5" t="s">
        <v>60</v>
      </c>
      <c r="S30" s="5" t="s">
        <v>60</v>
      </c>
      <c r="T30" s="5" t="s">
        <v>61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5" t="s">
        <v>52</v>
      </c>
      <c r="AS30" s="5" t="s">
        <v>52</v>
      </c>
      <c r="AT30" s="1"/>
      <c r="AU30" s="5" t="s">
        <v>117</v>
      </c>
      <c r="AV30" s="1">
        <v>12</v>
      </c>
    </row>
    <row r="31" spans="1:48" ht="30" customHeight="1" x14ac:dyDescent="0.3">
      <c r="A31" s="8" t="s">
        <v>63</v>
      </c>
      <c r="B31" s="8" t="s">
        <v>67</v>
      </c>
      <c r="C31" s="8" t="s">
        <v>58</v>
      </c>
      <c r="D31" s="9">
        <v>5</v>
      </c>
      <c r="E31" s="10"/>
      <c r="F31" s="10"/>
      <c r="G31" s="10"/>
      <c r="H31" s="10"/>
      <c r="I31" s="10"/>
      <c r="J31" s="10"/>
      <c r="K31" s="10"/>
      <c r="L31" s="10"/>
      <c r="M31" s="8" t="s">
        <v>52</v>
      </c>
      <c r="N31" s="5" t="s">
        <v>68</v>
      </c>
      <c r="O31" s="5" t="s">
        <v>52</v>
      </c>
      <c r="P31" s="5" t="s">
        <v>52</v>
      </c>
      <c r="Q31" s="5" t="s">
        <v>52</v>
      </c>
      <c r="R31" s="5" t="s">
        <v>60</v>
      </c>
      <c r="S31" s="5" t="s">
        <v>60</v>
      </c>
      <c r="T31" s="5" t="s">
        <v>61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5" t="s">
        <v>52</v>
      </c>
      <c r="AS31" s="5" t="s">
        <v>52</v>
      </c>
      <c r="AT31" s="1"/>
      <c r="AU31" s="5" t="s">
        <v>118</v>
      </c>
      <c r="AV31" s="1">
        <v>13</v>
      </c>
    </row>
    <row r="32" spans="1:48" ht="30" customHeight="1" x14ac:dyDescent="0.3">
      <c r="A32" s="8" t="s">
        <v>70</v>
      </c>
      <c r="B32" s="8" t="s">
        <v>71</v>
      </c>
      <c r="C32" s="8" t="s">
        <v>58</v>
      </c>
      <c r="D32" s="9">
        <v>10</v>
      </c>
      <c r="E32" s="10"/>
      <c r="F32" s="10"/>
      <c r="G32" s="10"/>
      <c r="H32" s="10"/>
      <c r="I32" s="10"/>
      <c r="J32" s="10"/>
      <c r="K32" s="10"/>
      <c r="L32" s="10"/>
      <c r="M32" s="8" t="s">
        <v>52</v>
      </c>
      <c r="N32" s="5" t="s">
        <v>72</v>
      </c>
      <c r="O32" s="5" t="s">
        <v>52</v>
      </c>
      <c r="P32" s="5" t="s">
        <v>52</v>
      </c>
      <c r="Q32" s="5" t="s">
        <v>52</v>
      </c>
      <c r="R32" s="5" t="s">
        <v>60</v>
      </c>
      <c r="S32" s="5" t="s">
        <v>60</v>
      </c>
      <c r="T32" s="5" t="s">
        <v>61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5" t="s">
        <v>52</v>
      </c>
      <c r="AS32" s="5" t="s">
        <v>52</v>
      </c>
      <c r="AT32" s="1"/>
      <c r="AU32" s="5" t="s">
        <v>119</v>
      </c>
      <c r="AV32" s="1">
        <v>14</v>
      </c>
    </row>
    <row r="33" spans="1:48" ht="30" customHeight="1" x14ac:dyDescent="0.3">
      <c r="A33" s="8" t="s">
        <v>74</v>
      </c>
      <c r="B33" s="8" t="s">
        <v>75</v>
      </c>
      <c r="C33" s="8" t="s">
        <v>76</v>
      </c>
      <c r="D33" s="9">
        <v>297</v>
      </c>
      <c r="E33" s="10"/>
      <c r="F33" s="10"/>
      <c r="G33" s="10"/>
      <c r="H33" s="10"/>
      <c r="I33" s="10"/>
      <c r="J33" s="10"/>
      <c r="K33" s="10"/>
      <c r="L33" s="10"/>
      <c r="M33" s="8" t="s">
        <v>52</v>
      </c>
      <c r="N33" s="5" t="s">
        <v>77</v>
      </c>
      <c r="O33" s="5" t="s">
        <v>52</v>
      </c>
      <c r="P33" s="5" t="s">
        <v>52</v>
      </c>
      <c r="Q33" s="5" t="s">
        <v>52</v>
      </c>
      <c r="R33" s="5" t="s">
        <v>60</v>
      </c>
      <c r="S33" s="5" t="s">
        <v>60</v>
      </c>
      <c r="T33" s="5" t="s">
        <v>61</v>
      </c>
      <c r="U33" s="1"/>
      <c r="V33" s="1"/>
      <c r="W33" s="1"/>
      <c r="X33" s="1">
        <v>1</v>
      </c>
      <c r="Y33" s="1">
        <v>2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5" t="s">
        <v>52</v>
      </c>
      <c r="AS33" s="5" t="s">
        <v>52</v>
      </c>
      <c r="AT33" s="1"/>
      <c r="AU33" s="5" t="s">
        <v>120</v>
      </c>
      <c r="AV33" s="1">
        <v>15</v>
      </c>
    </row>
    <row r="34" spans="1:48" ht="30" customHeight="1" x14ac:dyDescent="0.3">
      <c r="A34" s="8" t="s">
        <v>82</v>
      </c>
      <c r="B34" s="8" t="s">
        <v>83</v>
      </c>
      <c r="C34" s="8" t="s">
        <v>84</v>
      </c>
      <c r="D34" s="9">
        <v>1</v>
      </c>
      <c r="E34" s="10"/>
      <c r="F34" s="10"/>
      <c r="G34" s="10"/>
      <c r="H34" s="10"/>
      <c r="I34" s="10"/>
      <c r="J34" s="10"/>
      <c r="K34" s="10"/>
      <c r="L34" s="10"/>
      <c r="M34" s="8" t="s">
        <v>52</v>
      </c>
      <c r="N34" s="5" t="s">
        <v>85</v>
      </c>
      <c r="O34" s="5" t="s">
        <v>52</v>
      </c>
      <c r="P34" s="5" t="s">
        <v>52</v>
      </c>
      <c r="Q34" s="5" t="s">
        <v>52</v>
      </c>
      <c r="R34" s="5" t="s">
        <v>60</v>
      </c>
      <c r="S34" s="5" t="s">
        <v>60</v>
      </c>
      <c r="T34" s="5" t="s">
        <v>60</v>
      </c>
      <c r="U34" s="1">
        <v>0</v>
      </c>
      <c r="V34" s="1">
        <v>0</v>
      </c>
      <c r="W34" s="1">
        <v>0.15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5" t="s">
        <v>52</v>
      </c>
      <c r="AS34" s="5" t="s">
        <v>52</v>
      </c>
      <c r="AT34" s="1"/>
      <c r="AU34" s="5" t="s">
        <v>121</v>
      </c>
      <c r="AV34" s="1">
        <v>69</v>
      </c>
    </row>
    <row r="35" spans="1:48" ht="30" customHeight="1" x14ac:dyDescent="0.3">
      <c r="A35" s="8" t="s">
        <v>122</v>
      </c>
      <c r="B35" s="8" t="s">
        <v>123</v>
      </c>
      <c r="C35" s="8" t="s">
        <v>76</v>
      </c>
      <c r="D35" s="9">
        <v>290</v>
      </c>
      <c r="E35" s="10"/>
      <c r="F35" s="10"/>
      <c r="G35" s="10"/>
      <c r="H35" s="10"/>
      <c r="I35" s="10"/>
      <c r="J35" s="10"/>
      <c r="K35" s="10"/>
      <c r="L35" s="10"/>
      <c r="M35" s="8" t="s">
        <v>52</v>
      </c>
      <c r="N35" s="5" t="s">
        <v>124</v>
      </c>
      <c r="O35" s="5" t="s">
        <v>52</v>
      </c>
      <c r="P35" s="5" t="s">
        <v>52</v>
      </c>
      <c r="Q35" s="5" t="s">
        <v>52</v>
      </c>
      <c r="R35" s="5" t="s">
        <v>60</v>
      </c>
      <c r="S35" s="5" t="s">
        <v>60</v>
      </c>
      <c r="T35" s="5" t="s">
        <v>61</v>
      </c>
      <c r="U35" s="1"/>
      <c r="V35" s="1"/>
      <c r="W35" s="1"/>
      <c r="X35" s="1"/>
      <c r="Y35" s="1">
        <v>2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5" t="s">
        <v>52</v>
      </c>
      <c r="AS35" s="5" t="s">
        <v>52</v>
      </c>
      <c r="AT35" s="1"/>
      <c r="AU35" s="5" t="s">
        <v>125</v>
      </c>
      <c r="AV35" s="1">
        <v>16</v>
      </c>
    </row>
    <row r="36" spans="1:48" ht="30" customHeight="1" x14ac:dyDescent="0.3">
      <c r="A36" s="8" t="s">
        <v>92</v>
      </c>
      <c r="B36" s="8" t="s">
        <v>93</v>
      </c>
      <c r="C36" s="8" t="s">
        <v>84</v>
      </c>
      <c r="D36" s="9">
        <v>1</v>
      </c>
      <c r="E36" s="10"/>
      <c r="F36" s="10"/>
      <c r="G36" s="10"/>
      <c r="H36" s="10"/>
      <c r="I36" s="10"/>
      <c r="J36" s="10"/>
      <c r="K36" s="10"/>
      <c r="L36" s="10"/>
      <c r="M36" s="8" t="s">
        <v>52</v>
      </c>
      <c r="N36" s="5" t="s">
        <v>94</v>
      </c>
      <c r="O36" s="5" t="s">
        <v>52</v>
      </c>
      <c r="P36" s="5" t="s">
        <v>52</v>
      </c>
      <c r="Q36" s="5" t="s">
        <v>52</v>
      </c>
      <c r="R36" s="5" t="s">
        <v>60</v>
      </c>
      <c r="S36" s="5" t="s">
        <v>60</v>
      </c>
      <c r="T36" s="5" t="s">
        <v>60</v>
      </c>
      <c r="U36" s="1">
        <v>0</v>
      </c>
      <c r="V36" s="1">
        <v>0</v>
      </c>
      <c r="W36" s="1">
        <v>0.02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5" t="s">
        <v>52</v>
      </c>
      <c r="AS36" s="5" t="s">
        <v>52</v>
      </c>
      <c r="AT36" s="1"/>
      <c r="AU36" s="5" t="s">
        <v>121</v>
      </c>
      <c r="AV36" s="1">
        <v>68</v>
      </c>
    </row>
    <row r="37" spans="1:48" ht="30" customHeight="1" x14ac:dyDescent="0.3">
      <c r="A37" s="8" t="s">
        <v>95</v>
      </c>
      <c r="B37" s="8" t="s">
        <v>96</v>
      </c>
      <c r="C37" s="8" t="s">
        <v>97</v>
      </c>
      <c r="D37" s="9">
        <f>공량산출근거서!K20</f>
        <v>17</v>
      </c>
      <c r="E37" s="10"/>
      <c r="F37" s="10"/>
      <c r="G37" s="10"/>
      <c r="H37" s="10"/>
      <c r="I37" s="10"/>
      <c r="J37" s="10"/>
      <c r="K37" s="10"/>
      <c r="L37" s="10"/>
      <c r="M37" s="8" t="s">
        <v>52</v>
      </c>
      <c r="N37" s="5" t="s">
        <v>98</v>
      </c>
      <c r="O37" s="5" t="s">
        <v>52</v>
      </c>
      <c r="P37" s="5" t="s">
        <v>52</v>
      </c>
      <c r="Q37" s="5" t="s">
        <v>52</v>
      </c>
      <c r="R37" s="5" t="s">
        <v>60</v>
      </c>
      <c r="S37" s="5" t="s">
        <v>60</v>
      </c>
      <c r="T37" s="5" t="s">
        <v>61</v>
      </c>
      <c r="U37" s="1"/>
      <c r="V37" s="1"/>
      <c r="W37" s="1"/>
      <c r="X37" s="1"/>
      <c r="Y37" s="1"/>
      <c r="Z37" s="1">
        <v>3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5" t="s">
        <v>52</v>
      </c>
      <c r="AS37" s="5" t="s">
        <v>52</v>
      </c>
      <c r="AT37" s="1"/>
      <c r="AU37" s="5" t="s">
        <v>126</v>
      </c>
      <c r="AV37" s="1">
        <v>56</v>
      </c>
    </row>
    <row r="38" spans="1:48" ht="30" customHeight="1" x14ac:dyDescent="0.3">
      <c r="A38" s="8" t="s">
        <v>100</v>
      </c>
      <c r="B38" s="8" t="s">
        <v>96</v>
      </c>
      <c r="C38" s="8" t="s">
        <v>97</v>
      </c>
      <c r="D38" s="9">
        <f>공량산출근거서!K21</f>
        <v>1</v>
      </c>
      <c r="E38" s="10"/>
      <c r="F38" s="10"/>
      <c r="G38" s="10"/>
      <c r="H38" s="10"/>
      <c r="I38" s="10"/>
      <c r="J38" s="10"/>
      <c r="K38" s="10"/>
      <c r="L38" s="10"/>
      <c r="M38" s="8" t="s">
        <v>52</v>
      </c>
      <c r="N38" s="5" t="s">
        <v>101</v>
      </c>
      <c r="O38" s="5" t="s">
        <v>52</v>
      </c>
      <c r="P38" s="5" t="s">
        <v>52</v>
      </c>
      <c r="Q38" s="5" t="s">
        <v>52</v>
      </c>
      <c r="R38" s="5" t="s">
        <v>60</v>
      </c>
      <c r="S38" s="5" t="s">
        <v>60</v>
      </c>
      <c r="T38" s="5" t="s">
        <v>61</v>
      </c>
      <c r="U38" s="1"/>
      <c r="V38" s="1"/>
      <c r="W38" s="1"/>
      <c r="X38" s="1"/>
      <c r="Y38" s="1"/>
      <c r="Z38" s="1">
        <v>3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5" t="s">
        <v>52</v>
      </c>
      <c r="AS38" s="5" t="s">
        <v>52</v>
      </c>
      <c r="AT38" s="1"/>
      <c r="AU38" s="5" t="s">
        <v>127</v>
      </c>
      <c r="AV38" s="1">
        <v>57</v>
      </c>
    </row>
    <row r="39" spans="1:48" ht="30" customHeight="1" x14ac:dyDescent="0.3">
      <c r="A39" s="8" t="s">
        <v>103</v>
      </c>
      <c r="B39" s="8" t="s">
        <v>96</v>
      </c>
      <c r="C39" s="8" t="s">
        <v>97</v>
      </c>
      <c r="D39" s="9">
        <f>공량산출근거서!K22</f>
        <v>4</v>
      </c>
      <c r="E39" s="10"/>
      <c r="F39" s="10"/>
      <c r="G39" s="10"/>
      <c r="H39" s="10"/>
      <c r="I39" s="10"/>
      <c r="J39" s="10"/>
      <c r="K39" s="10"/>
      <c r="L39" s="10"/>
      <c r="M39" s="8" t="s">
        <v>52</v>
      </c>
      <c r="N39" s="5" t="s">
        <v>104</v>
      </c>
      <c r="O39" s="5" t="s">
        <v>52</v>
      </c>
      <c r="P39" s="5" t="s">
        <v>52</v>
      </c>
      <c r="Q39" s="5" t="s">
        <v>52</v>
      </c>
      <c r="R39" s="5" t="s">
        <v>60</v>
      </c>
      <c r="S39" s="5" t="s">
        <v>60</v>
      </c>
      <c r="T39" s="5" t="s">
        <v>61</v>
      </c>
      <c r="U39" s="1"/>
      <c r="V39" s="1"/>
      <c r="W39" s="1"/>
      <c r="X39" s="1"/>
      <c r="Y39" s="1"/>
      <c r="Z39" s="1">
        <v>3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5" t="s">
        <v>52</v>
      </c>
      <c r="AS39" s="5" t="s">
        <v>52</v>
      </c>
      <c r="AT39" s="1"/>
      <c r="AU39" s="5" t="s">
        <v>128</v>
      </c>
      <c r="AV39" s="1">
        <v>58</v>
      </c>
    </row>
    <row r="40" spans="1:48" ht="30" customHeight="1" x14ac:dyDescent="0.3">
      <c r="A40" s="8" t="s">
        <v>106</v>
      </c>
      <c r="B40" s="8" t="s">
        <v>107</v>
      </c>
      <c r="C40" s="8" t="s">
        <v>84</v>
      </c>
      <c r="D40" s="9">
        <v>1</v>
      </c>
      <c r="E40" s="10"/>
      <c r="F40" s="10"/>
      <c r="G40" s="10"/>
      <c r="H40" s="10"/>
      <c r="I40" s="10"/>
      <c r="J40" s="10"/>
      <c r="K40" s="10"/>
      <c r="L40" s="10"/>
      <c r="M40" s="8" t="s">
        <v>52</v>
      </c>
      <c r="N40" s="5" t="s">
        <v>108</v>
      </c>
      <c r="O40" s="5" t="s">
        <v>52</v>
      </c>
      <c r="P40" s="5" t="s">
        <v>52</v>
      </c>
      <c r="Q40" s="5" t="s">
        <v>52</v>
      </c>
      <c r="R40" s="5" t="s">
        <v>60</v>
      </c>
      <c r="S40" s="5" t="s">
        <v>60</v>
      </c>
      <c r="T40" s="5" t="s">
        <v>60</v>
      </c>
      <c r="U40" s="1">
        <v>1</v>
      </c>
      <c r="V40" s="1">
        <v>0</v>
      </c>
      <c r="W40" s="1">
        <v>0.03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5" t="s">
        <v>52</v>
      </c>
      <c r="AS40" s="5" t="s">
        <v>52</v>
      </c>
      <c r="AT40" s="1"/>
      <c r="AU40" s="5" t="s">
        <v>121</v>
      </c>
      <c r="AV40" s="1">
        <v>67</v>
      </c>
    </row>
    <row r="41" spans="1:48" ht="30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48" ht="30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48" ht="30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48" ht="30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48" ht="30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48" ht="30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48" ht="30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48" ht="30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 x14ac:dyDescent="0.3">
      <c r="A51" s="9" t="s">
        <v>109</v>
      </c>
      <c r="B51" s="9"/>
      <c r="C51" s="9"/>
      <c r="D51" s="9"/>
      <c r="E51" s="9"/>
      <c r="F51" s="10"/>
      <c r="G51" s="9"/>
      <c r="H51" s="10"/>
      <c r="I51" s="9"/>
      <c r="J51" s="10"/>
      <c r="K51" s="9"/>
      <c r="L51" s="10"/>
      <c r="M51" s="9"/>
      <c r="N51" t="s">
        <v>110</v>
      </c>
    </row>
    <row r="52" spans="1:48" ht="30" customHeight="1" x14ac:dyDescent="0.3">
      <c r="A52" s="8" t="s">
        <v>129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"/>
      <c r="O52" s="1"/>
      <c r="P52" s="1"/>
      <c r="Q52" s="5" t="s">
        <v>130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30" customHeight="1" x14ac:dyDescent="0.3">
      <c r="A53" s="8" t="s">
        <v>131</v>
      </c>
      <c r="B53" s="8" t="s">
        <v>52</v>
      </c>
      <c r="C53" s="8" t="s">
        <v>132</v>
      </c>
      <c r="D53" s="9">
        <v>1</v>
      </c>
      <c r="E53" s="10"/>
      <c r="F53" s="10"/>
      <c r="G53" s="10"/>
      <c r="H53" s="10"/>
      <c r="I53" s="10"/>
      <c r="J53" s="10"/>
      <c r="K53" s="10"/>
      <c r="L53" s="10"/>
      <c r="M53" s="8" t="s">
        <v>52</v>
      </c>
      <c r="N53" s="5" t="s">
        <v>133</v>
      </c>
      <c r="O53" s="5" t="s">
        <v>52</v>
      </c>
      <c r="P53" s="5" t="s">
        <v>52</v>
      </c>
      <c r="Q53" s="5" t="s">
        <v>52</v>
      </c>
      <c r="R53" s="5" t="s">
        <v>60</v>
      </c>
      <c r="S53" s="5" t="s">
        <v>60</v>
      </c>
      <c r="T53" s="5" t="s">
        <v>61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5" t="s">
        <v>52</v>
      </c>
      <c r="AS53" s="5" t="s">
        <v>52</v>
      </c>
      <c r="AT53" s="1"/>
      <c r="AU53" s="5" t="s">
        <v>134</v>
      </c>
      <c r="AV53" s="1">
        <v>54</v>
      </c>
    </row>
    <row r="54" spans="1:48" ht="30" customHeight="1" x14ac:dyDescent="0.3">
      <c r="A54" s="8" t="s">
        <v>135</v>
      </c>
      <c r="B54" s="8" t="s">
        <v>136</v>
      </c>
      <c r="C54" s="8" t="s">
        <v>132</v>
      </c>
      <c r="D54" s="9">
        <v>1</v>
      </c>
      <c r="E54" s="10"/>
      <c r="F54" s="10"/>
      <c r="G54" s="10"/>
      <c r="H54" s="10"/>
      <c r="I54" s="10"/>
      <c r="J54" s="10"/>
      <c r="K54" s="10"/>
      <c r="L54" s="10"/>
      <c r="M54" s="8" t="s">
        <v>52</v>
      </c>
      <c r="N54" s="5" t="s">
        <v>137</v>
      </c>
      <c r="O54" s="5" t="s">
        <v>52</v>
      </c>
      <c r="P54" s="5" t="s">
        <v>52</v>
      </c>
      <c r="Q54" s="5" t="s">
        <v>52</v>
      </c>
      <c r="R54" s="5" t="s">
        <v>60</v>
      </c>
      <c r="S54" s="5" t="s">
        <v>60</v>
      </c>
      <c r="T54" s="5" t="s">
        <v>61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5" t="s">
        <v>52</v>
      </c>
      <c r="AS54" s="5" t="s">
        <v>52</v>
      </c>
      <c r="AT54" s="1"/>
      <c r="AU54" s="5" t="s">
        <v>138</v>
      </c>
      <c r="AV54" s="1">
        <v>55</v>
      </c>
    </row>
    <row r="55" spans="1:48" ht="30" customHeight="1" x14ac:dyDescent="0.3">
      <c r="A55" s="8" t="s">
        <v>139</v>
      </c>
      <c r="B55" s="8" t="s">
        <v>52</v>
      </c>
      <c r="C55" s="8" t="s">
        <v>132</v>
      </c>
      <c r="D55" s="9">
        <v>3</v>
      </c>
      <c r="E55" s="10"/>
      <c r="F55" s="10"/>
      <c r="G55" s="10"/>
      <c r="H55" s="10"/>
      <c r="I55" s="10"/>
      <c r="J55" s="10"/>
      <c r="K55" s="10"/>
      <c r="L55" s="10"/>
      <c r="M55" s="8" t="s">
        <v>52</v>
      </c>
      <c r="N55" s="5" t="s">
        <v>140</v>
      </c>
      <c r="O55" s="5" t="s">
        <v>52</v>
      </c>
      <c r="P55" s="5" t="s">
        <v>52</v>
      </c>
      <c r="Q55" s="5" t="s">
        <v>52</v>
      </c>
      <c r="R55" s="5" t="s">
        <v>60</v>
      </c>
      <c r="S55" s="5" t="s">
        <v>60</v>
      </c>
      <c r="T55" s="5" t="s">
        <v>61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5" t="s">
        <v>52</v>
      </c>
      <c r="AS55" s="5" t="s">
        <v>52</v>
      </c>
      <c r="AT55" s="1"/>
      <c r="AU55" s="5" t="s">
        <v>141</v>
      </c>
      <c r="AV55" s="1">
        <v>31</v>
      </c>
    </row>
    <row r="56" spans="1:48" ht="30" customHeight="1" x14ac:dyDescent="0.3">
      <c r="A56" s="8" t="s">
        <v>142</v>
      </c>
      <c r="B56" s="8" t="s">
        <v>52</v>
      </c>
      <c r="C56" s="8" t="s">
        <v>132</v>
      </c>
      <c r="D56" s="9">
        <v>14</v>
      </c>
      <c r="E56" s="10"/>
      <c r="F56" s="10"/>
      <c r="G56" s="10"/>
      <c r="H56" s="10"/>
      <c r="I56" s="10"/>
      <c r="J56" s="10"/>
      <c r="K56" s="10"/>
      <c r="L56" s="10"/>
      <c r="M56" s="8" t="s">
        <v>52</v>
      </c>
      <c r="N56" s="5" t="s">
        <v>143</v>
      </c>
      <c r="O56" s="5" t="s">
        <v>52</v>
      </c>
      <c r="P56" s="5" t="s">
        <v>52</v>
      </c>
      <c r="Q56" s="5" t="s">
        <v>52</v>
      </c>
      <c r="R56" s="5" t="s">
        <v>60</v>
      </c>
      <c r="S56" s="5" t="s">
        <v>60</v>
      </c>
      <c r="T56" s="5" t="s">
        <v>61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5" t="s">
        <v>52</v>
      </c>
      <c r="AS56" s="5" t="s">
        <v>52</v>
      </c>
      <c r="AT56" s="1"/>
      <c r="AU56" s="5" t="s">
        <v>144</v>
      </c>
      <c r="AV56" s="1">
        <v>38</v>
      </c>
    </row>
    <row r="57" spans="1:48" ht="30" customHeight="1" x14ac:dyDescent="0.3">
      <c r="A57" s="8" t="s">
        <v>145</v>
      </c>
      <c r="B57" s="8" t="s">
        <v>146</v>
      </c>
      <c r="C57" s="8" t="s">
        <v>132</v>
      </c>
      <c r="D57" s="9">
        <v>3</v>
      </c>
      <c r="E57" s="10"/>
      <c r="F57" s="10"/>
      <c r="G57" s="10"/>
      <c r="H57" s="10"/>
      <c r="I57" s="10"/>
      <c r="J57" s="10"/>
      <c r="K57" s="10"/>
      <c r="L57" s="10"/>
      <c r="M57" s="8" t="s">
        <v>52</v>
      </c>
      <c r="N57" s="5" t="s">
        <v>147</v>
      </c>
      <c r="O57" s="5" t="s">
        <v>52</v>
      </c>
      <c r="P57" s="5" t="s">
        <v>52</v>
      </c>
      <c r="Q57" s="5" t="s">
        <v>52</v>
      </c>
      <c r="R57" s="5" t="s">
        <v>60</v>
      </c>
      <c r="S57" s="5" t="s">
        <v>60</v>
      </c>
      <c r="T57" s="5" t="s">
        <v>61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5" t="s">
        <v>52</v>
      </c>
      <c r="AS57" s="5" t="s">
        <v>52</v>
      </c>
      <c r="AT57" s="1"/>
      <c r="AU57" s="5" t="s">
        <v>148</v>
      </c>
      <c r="AV57" s="1">
        <v>37</v>
      </c>
    </row>
    <row r="58" spans="1:48" ht="30" customHeight="1" x14ac:dyDescent="0.3">
      <c r="A58" s="8" t="s">
        <v>145</v>
      </c>
      <c r="B58" s="8" t="s">
        <v>149</v>
      </c>
      <c r="C58" s="8" t="s">
        <v>132</v>
      </c>
      <c r="D58" s="9">
        <v>14</v>
      </c>
      <c r="E58" s="10"/>
      <c r="F58" s="10"/>
      <c r="G58" s="10"/>
      <c r="H58" s="10"/>
      <c r="I58" s="10"/>
      <c r="J58" s="10"/>
      <c r="K58" s="10"/>
      <c r="L58" s="10"/>
      <c r="M58" s="8" t="s">
        <v>52</v>
      </c>
      <c r="N58" s="5" t="s">
        <v>150</v>
      </c>
      <c r="O58" s="5" t="s">
        <v>52</v>
      </c>
      <c r="P58" s="5" t="s">
        <v>52</v>
      </c>
      <c r="Q58" s="5" t="s">
        <v>52</v>
      </c>
      <c r="R58" s="5" t="s">
        <v>60</v>
      </c>
      <c r="S58" s="5" t="s">
        <v>60</v>
      </c>
      <c r="T58" s="5" t="s">
        <v>61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5" t="s">
        <v>52</v>
      </c>
      <c r="AS58" s="5" t="s">
        <v>52</v>
      </c>
      <c r="AT58" s="1"/>
      <c r="AU58" s="5" t="s">
        <v>151</v>
      </c>
      <c r="AV58" s="1">
        <v>32</v>
      </c>
    </row>
    <row r="59" spans="1:48" ht="30" customHeight="1" x14ac:dyDescent="0.3">
      <c r="A59" s="8" t="s">
        <v>74</v>
      </c>
      <c r="B59" s="8" t="s">
        <v>75</v>
      </c>
      <c r="C59" s="8" t="s">
        <v>76</v>
      </c>
      <c r="D59" s="9">
        <v>126</v>
      </c>
      <c r="E59" s="10"/>
      <c r="F59" s="10"/>
      <c r="G59" s="10"/>
      <c r="H59" s="10"/>
      <c r="I59" s="10"/>
      <c r="J59" s="10"/>
      <c r="K59" s="10"/>
      <c r="L59" s="10"/>
      <c r="M59" s="8" t="s">
        <v>52</v>
      </c>
      <c r="N59" s="5" t="s">
        <v>77</v>
      </c>
      <c r="O59" s="5" t="s">
        <v>52</v>
      </c>
      <c r="P59" s="5" t="s">
        <v>52</v>
      </c>
      <c r="Q59" s="5" t="s">
        <v>52</v>
      </c>
      <c r="R59" s="5" t="s">
        <v>60</v>
      </c>
      <c r="S59" s="5" t="s">
        <v>60</v>
      </c>
      <c r="T59" s="5" t="s">
        <v>61</v>
      </c>
      <c r="U59" s="1"/>
      <c r="V59" s="1"/>
      <c r="W59" s="1"/>
      <c r="X59" s="1">
        <v>1</v>
      </c>
      <c r="Y59" s="1">
        <v>2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5" t="s">
        <v>52</v>
      </c>
      <c r="AS59" s="5" t="s">
        <v>52</v>
      </c>
      <c r="AT59" s="1"/>
      <c r="AU59" s="5" t="s">
        <v>152</v>
      </c>
      <c r="AV59" s="1">
        <v>35</v>
      </c>
    </row>
    <row r="60" spans="1:48" ht="30" customHeight="1" x14ac:dyDescent="0.3">
      <c r="A60" s="8" t="s">
        <v>74</v>
      </c>
      <c r="B60" s="8" t="s">
        <v>79</v>
      </c>
      <c r="C60" s="8" t="s">
        <v>76</v>
      </c>
      <c r="D60" s="9">
        <v>129</v>
      </c>
      <c r="E60" s="10"/>
      <c r="F60" s="10"/>
      <c r="G60" s="10"/>
      <c r="H60" s="10"/>
      <c r="I60" s="10"/>
      <c r="J60" s="10"/>
      <c r="K60" s="10"/>
      <c r="L60" s="10"/>
      <c r="M60" s="8" t="s">
        <v>52</v>
      </c>
      <c r="N60" s="5" t="s">
        <v>80</v>
      </c>
      <c r="O60" s="5" t="s">
        <v>52</v>
      </c>
      <c r="P60" s="5" t="s">
        <v>52</v>
      </c>
      <c r="Q60" s="5" t="s">
        <v>52</v>
      </c>
      <c r="R60" s="5" t="s">
        <v>60</v>
      </c>
      <c r="S60" s="5" t="s">
        <v>60</v>
      </c>
      <c r="T60" s="5" t="s">
        <v>61</v>
      </c>
      <c r="U60" s="1"/>
      <c r="V60" s="1"/>
      <c r="W60" s="1"/>
      <c r="X60" s="1">
        <v>1</v>
      </c>
      <c r="Y60" s="1">
        <v>2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5" t="s">
        <v>52</v>
      </c>
      <c r="AS60" s="5" t="s">
        <v>52</v>
      </c>
      <c r="AT60" s="1"/>
      <c r="AU60" s="5" t="s">
        <v>153</v>
      </c>
      <c r="AV60" s="1">
        <v>36</v>
      </c>
    </row>
    <row r="61" spans="1:48" ht="30" customHeight="1" x14ac:dyDescent="0.3">
      <c r="A61" s="8" t="s">
        <v>74</v>
      </c>
      <c r="B61" s="8" t="s">
        <v>154</v>
      </c>
      <c r="C61" s="8" t="s">
        <v>76</v>
      </c>
      <c r="D61" s="9">
        <v>88</v>
      </c>
      <c r="E61" s="10"/>
      <c r="F61" s="10"/>
      <c r="G61" s="10"/>
      <c r="H61" s="10"/>
      <c r="I61" s="10"/>
      <c r="J61" s="10"/>
      <c r="K61" s="10"/>
      <c r="L61" s="10"/>
      <c r="M61" s="8" t="s">
        <v>52</v>
      </c>
      <c r="N61" s="5" t="s">
        <v>155</v>
      </c>
      <c r="O61" s="5" t="s">
        <v>52</v>
      </c>
      <c r="P61" s="5" t="s">
        <v>52</v>
      </c>
      <c r="Q61" s="5" t="s">
        <v>52</v>
      </c>
      <c r="R61" s="5" t="s">
        <v>60</v>
      </c>
      <c r="S61" s="5" t="s">
        <v>60</v>
      </c>
      <c r="T61" s="5" t="s">
        <v>61</v>
      </c>
      <c r="U61" s="1"/>
      <c r="V61" s="1"/>
      <c r="W61" s="1"/>
      <c r="X61" s="1">
        <v>1</v>
      </c>
      <c r="Y61" s="1">
        <v>2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5" t="s">
        <v>52</v>
      </c>
      <c r="AS61" s="5" t="s">
        <v>52</v>
      </c>
      <c r="AT61" s="1"/>
      <c r="AU61" s="5" t="s">
        <v>156</v>
      </c>
      <c r="AV61" s="1">
        <v>39</v>
      </c>
    </row>
    <row r="62" spans="1:48" ht="30" customHeight="1" x14ac:dyDescent="0.3">
      <c r="A62" s="8" t="s">
        <v>82</v>
      </c>
      <c r="B62" s="8" t="s">
        <v>83</v>
      </c>
      <c r="C62" s="8" t="s">
        <v>84</v>
      </c>
      <c r="D62" s="9">
        <v>1</v>
      </c>
      <c r="E62" s="10"/>
      <c r="F62" s="10"/>
      <c r="G62" s="10"/>
      <c r="H62" s="10"/>
      <c r="I62" s="10"/>
      <c r="J62" s="10"/>
      <c r="K62" s="10"/>
      <c r="L62" s="10"/>
      <c r="M62" s="8" t="s">
        <v>52</v>
      </c>
      <c r="N62" s="5" t="s">
        <v>85</v>
      </c>
      <c r="O62" s="5" t="s">
        <v>52</v>
      </c>
      <c r="P62" s="5" t="s">
        <v>52</v>
      </c>
      <c r="Q62" s="5" t="s">
        <v>52</v>
      </c>
      <c r="R62" s="5" t="s">
        <v>60</v>
      </c>
      <c r="S62" s="5" t="s">
        <v>60</v>
      </c>
      <c r="T62" s="5" t="s">
        <v>60</v>
      </c>
      <c r="U62" s="1">
        <v>0</v>
      </c>
      <c r="V62" s="1">
        <v>0</v>
      </c>
      <c r="W62" s="1">
        <v>0.15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5" t="s">
        <v>52</v>
      </c>
      <c r="AS62" s="5" t="s">
        <v>52</v>
      </c>
      <c r="AT62" s="1"/>
      <c r="AU62" s="5" t="s">
        <v>157</v>
      </c>
      <c r="AV62" s="1">
        <v>72</v>
      </c>
    </row>
    <row r="63" spans="1:48" ht="30" customHeight="1" x14ac:dyDescent="0.3">
      <c r="A63" s="8" t="s">
        <v>158</v>
      </c>
      <c r="B63" s="8" t="s">
        <v>159</v>
      </c>
      <c r="C63" s="8" t="s">
        <v>58</v>
      </c>
      <c r="D63" s="9">
        <v>16</v>
      </c>
      <c r="E63" s="10"/>
      <c r="F63" s="10"/>
      <c r="G63" s="10"/>
      <c r="H63" s="10"/>
      <c r="I63" s="10"/>
      <c r="J63" s="10"/>
      <c r="K63" s="10"/>
      <c r="L63" s="10"/>
      <c r="M63" s="8" t="s">
        <v>52</v>
      </c>
      <c r="N63" s="5" t="s">
        <v>160</v>
      </c>
      <c r="O63" s="5" t="s">
        <v>52</v>
      </c>
      <c r="P63" s="5" t="s">
        <v>52</v>
      </c>
      <c r="Q63" s="5" t="s">
        <v>52</v>
      </c>
      <c r="R63" s="5" t="s">
        <v>60</v>
      </c>
      <c r="S63" s="5" t="s">
        <v>60</v>
      </c>
      <c r="T63" s="5" t="s">
        <v>61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5" t="s">
        <v>52</v>
      </c>
      <c r="AS63" s="5" t="s">
        <v>52</v>
      </c>
      <c r="AT63" s="1"/>
      <c r="AU63" s="5" t="s">
        <v>161</v>
      </c>
      <c r="AV63" s="1">
        <v>33</v>
      </c>
    </row>
    <row r="64" spans="1:48" ht="30" customHeight="1" x14ac:dyDescent="0.3">
      <c r="A64" s="8" t="s">
        <v>87</v>
      </c>
      <c r="B64" s="8" t="s">
        <v>88</v>
      </c>
      <c r="C64" s="8" t="s">
        <v>89</v>
      </c>
      <c r="D64" s="9">
        <v>1253</v>
      </c>
      <c r="E64" s="10"/>
      <c r="F64" s="10"/>
      <c r="G64" s="10"/>
      <c r="H64" s="10"/>
      <c r="I64" s="10"/>
      <c r="J64" s="10"/>
      <c r="K64" s="10"/>
      <c r="L64" s="10"/>
      <c r="M64" s="8" t="s">
        <v>52</v>
      </c>
      <c r="N64" s="5" t="s">
        <v>90</v>
      </c>
      <c r="O64" s="5" t="s">
        <v>52</v>
      </c>
      <c r="P64" s="5" t="s">
        <v>52</v>
      </c>
      <c r="Q64" s="5" t="s">
        <v>52</v>
      </c>
      <c r="R64" s="5" t="s">
        <v>60</v>
      </c>
      <c r="S64" s="5" t="s">
        <v>60</v>
      </c>
      <c r="T64" s="5" t="s">
        <v>61</v>
      </c>
      <c r="U64" s="1"/>
      <c r="V64" s="1"/>
      <c r="W64" s="1"/>
      <c r="X64" s="1"/>
      <c r="Y64" s="1">
        <v>2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5" t="s">
        <v>52</v>
      </c>
      <c r="AS64" s="5" t="s">
        <v>52</v>
      </c>
      <c r="AT64" s="1"/>
      <c r="AU64" s="5" t="s">
        <v>162</v>
      </c>
      <c r="AV64" s="1">
        <v>34</v>
      </c>
    </row>
    <row r="65" spans="1:48" ht="30" customHeight="1" x14ac:dyDescent="0.3">
      <c r="A65" s="8" t="s">
        <v>92</v>
      </c>
      <c r="B65" s="8" t="s">
        <v>93</v>
      </c>
      <c r="C65" s="8" t="s">
        <v>84</v>
      </c>
      <c r="D65" s="9">
        <v>1</v>
      </c>
      <c r="E65" s="10"/>
      <c r="F65" s="10"/>
      <c r="G65" s="10"/>
      <c r="H65" s="10"/>
      <c r="I65" s="10"/>
      <c r="J65" s="10"/>
      <c r="K65" s="10"/>
      <c r="L65" s="10"/>
      <c r="M65" s="8" t="s">
        <v>52</v>
      </c>
      <c r="N65" s="5" t="s">
        <v>94</v>
      </c>
      <c r="O65" s="5" t="s">
        <v>52</v>
      </c>
      <c r="P65" s="5" t="s">
        <v>52</v>
      </c>
      <c r="Q65" s="5" t="s">
        <v>52</v>
      </c>
      <c r="R65" s="5" t="s">
        <v>60</v>
      </c>
      <c r="S65" s="5" t="s">
        <v>60</v>
      </c>
      <c r="T65" s="5" t="s">
        <v>60</v>
      </c>
      <c r="U65" s="1">
        <v>0</v>
      </c>
      <c r="V65" s="1">
        <v>0</v>
      </c>
      <c r="W65" s="1">
        <v>0.02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5" t="s">
        <v>52</v>
      </c>
      <c r="AS65" s="5" t="s">
        <v>52</v>
      </c>
      <c r="AT65" s="1"/>
      <c r="AU65" s="5" t="s">
        <v>157</v>
      </c>
      <c r="AV65" s="1">
        <v>71</v>
      </c>
    </row>
    <row r="66" spans="1:48" ht="30" customHeight="1" x14ac:dyDescent="0.3">
      <c r="A66" s="8" t="s">
        <v>95</v>
      </c>
      <c r="B66" s="8" t="s">
        <v>96</v>
      </c>
      <c r="C66" s="8" t="s">
        <v>97</v>
      </c>
      <c r="D66" s="9">
        <f>공량산출근거서!K37</f>
        <v>22</v>
      </c>
      <c r="E66" s="10"/>
      <c r="F66" s="10"/>
      <c r="G66" s="10"/>
      <c r="H66" s="10"/>
      <c r="I66" s="10"/>
      <c r="J66" s="10"/>
      <c r="K66" s="10"/>
      <c r="L66" s="10"/>
      <c r="M66" s="8" t="s">
        <v>52</v>
      </c>
      <c r="N66" s="5" t="s">
        <v>98</v>
      </c>
      <c r="O66" s="5" t="s">
        <v>52</v>
      </c>
      <c r="P66" s="5" t="s">
        <v>52</v>
      </c>
      <c r="Q66" s="5" t="s">
        <v>52</v>
      </c>
      <c r="R66" s="5" t="s">
        <v>60</v>
      </c>
      <c r="S66" s="5" t="s">
        <v>60</v>
      </c>
      <c r="T66" s="5" t="s">
        <v>61</v>
      </c>
      <c r="U66" s="1"/>
      <c r="V66" s="1"/>
      <c r="W66" s="1"/>
      <c r="X66" s="1"/>
      <c r="Y66" s="1"/>
      <c r="Z66" s="1">
        <v>3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5" t="s">
        <v>52</v>
      </c>
      <c r="AS66" s="5" t="s">
        <v>52</v>
      </c>
      <c r="AT66" s="1"/>
      <c r="AU66" s="5" t="s">
        <v>163</v>
      </c>
      <c r="AV66" s="1">
        <v>59</v>
      </c>
    </row>
    <row r="67" spans="1:48" ht="30" customHeight="1" x14ac:dyDescent="0.3">
      <c r="A67" s="8" t="s">
        <v>164</v>
      </c>
      <c r="B67" s="8" t="s">
        <v>96</v>
      </c>
      <c r="C67" s="8" t="s">
        <v>97</v>
      </c>
      <c r="D67" s="9">
        <f>공량산출근거서!K38</f>
        <v>3</v>
      </c>
      <c r="E67" s="10"/>
      <c r="F67" s="10"/>
      <c r="G67" s="10"/>
      <c r="H67" s="10"/>
      <c r="I67" s="10"/>
      <c r="J67" s="10"/>
      <c r="K67" s="10"/>
      <c r="L67" s="10"/>
      <c r="M67" s="8" t="s">
        <v>52</v>
      </c>
      <c r="N67" s="5" t="s">
        <v>165</v>
      </c>
      <c r="O67" s="5" t="s">
        <v>52</v>
      </c>
      <c r="P67" s="5" t="s">
        <v>52</v>
      </c>
      <c r="Q67" s="5" t="s">
        <v>52</v>
      </c>
      <c r="R67" s="5" t="s">
        <v>60</v>
      </c>
      <c r="S67" s="5" t="s">
        <v>60</v>
      </c>
      <c r="T67" s="5" t="s">
        <v>61</v>
      </c>
      <c r="U67" s="1"/>
      <c r="V67" s="1"/>
      <c r="W67" s="1"/>
      <c r="X67" s="1"/>
      <c r="Y67" s="1"/>
      <c r="Z67" s="1">
        <v>3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5" t="s">
        <v>52</v>
      </c>
      <c r="AS67" s="5" t="s">
        <v>52</v>
      </c>
      <c r="AT67" s="1"/>
      <c r="AU67" s="5" t="s">
        <v>166</v>
      </c>
      <c r="AV67" s="1">
        <v>60</v>
      </c>
    </row>
    <row r="68" spans="1:48" ht="30" customHeight="1" x14ac:dyDescent="0.3">
      <c r="A68" s="8" t="s">
        <v>167</v>
      </c>
      <c r="B68" s="8" t="s">
        <v>168</v>
      </c>
      <c r="C68" s="8" t="s">
        <v>97</v>
      </c>
      <c r="D68" s="9">
        <f>공량산출근거서!K39</f>
        <v>5</v>
      </c>
      <c r="E68" s="10"/>
      <c r="F68" s="10"/>
      <c r="G68" s="10"/>
      <c r="H68" s="10"/>
      <c r="I68" s="10"/>
      <c r="J68" s="10"/>
      <c r="K68" s="10"/>
      <c r="L68" s="10"/>
      <c r="M68" s="8" t="s">
        <v>52</v>
      </c>
      <c r="N68" s="5" t="s">
        <v>169</v>
      </c>
      <c r="O68" s="5" t="s">
        <v>52</v>
      </c>
      <c r="P68" s="5" t="s">
        <v>52</v>
      </c>
      <c r="Q68" s="5" t="s">
        <v>52</v>
      </c>
      <c r="R68" s="5" t="s">
        <v>60</v>
      </c>
      <c r="S68" s="5" t="s">
        <v>60</v>
      </c>
      <c r="T68" s="5" t="s">
        <v>61</v>
      </c>
      <c r="U68" s="1"/>
      <c r="V68" s="1"/>
      <c r="W68" s="1"/>
      <c r="X68" s="1"/>
      <c r="Y68" s="1"/>
      <c r="Z68" s="1">
        <v>3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5" t="s">
        <v>52</v>
      </c>
      <c r="AS68" s="5" t="s">
        <v>52</v>
      </c>
      <c r="AT68" s="1"/>
      <c r="AU68" s="5" t="s">
        <v>170</v>
      </c>
      <c r="AV68" s="1">
        <v>61</v>
      </c>
    </row>
    <row r="69" spans="1:48" ht="30" customHeight="1" x14ac:dyDescent="0.3">
      <c r="A69" s="8" t="s">
        <v>171</v>
      </c>
      <c r="B69" s="8" t="s">
        <v>96</v>
      </c>
      <c r="C69" s="8" t="s">
        <v>97</v>
      </c>
      <c r="D69" s="9">
        <f>공량산출근거서!K40</f>
        <v>7</v>
      </c>
      <c r="E69" s="10"/>
      <c r="F69" s="10"/>
      <c r="G69" s="10"/>
      <c r="H69" s="10"/>
      <c r="I69" s="10"/>
      <c r="J69" s="10"/>
      <c r="K69" s="10"/>
      <c r="L69" s="10"/>
      <c r="M69" s="8" t="s">
        <v>52</v>
      </c>
      <c r="N69" s="5" t="s">
        <v>172</v>
      </c>
      <c r="O69" s="5" t="s">
        <v>52</v>
      </c>
      <c r="P69" s="5" t="s">
        <v>52</v>
      </c>
      <c r="Q69" s="5" t="s">
        <v>52</v>
      </c>
      <c r="R69" s="5" t="s">
        <v>60</v>
      </c>
      <c r="S69" s="5" t="s">
        <v>60</v>
      </c>
      <c r="T69" s="5" t="s">
        <v>61</v>
      </c>
      <c r="U69" s="1"/>
      <c r="V69" s="1"/>
      <c r="W69" s="1"/>
      <c r="X69" s="1"/>
      <c r="Y69" s="1"/>
      <c r="Z69" s="1">
        <v>3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5" t="s">
        <v>52</v>
      </c>
      <c r="AS69" s="5" t="s">
        <v>52</v>
      </c>
      <c r="AT69" s="1"/>
      <c r="AU69" s="5" t="s">
        <v>173</v>
      </c>
      <c r="AV69" s="1">
        <v>62</v>
      </c>
    </row>
    <row r="70" spans="1:48" ht="30" customHeight="1" x14ac:dyDescent="0.3">
      <c r="A70" s="8" t="s">
        <v>103</v>
      </c>
      <c r="B70" s="8" t="s">
        <v>96</v>
      </c>
      <c r="C70" s="8" t="s">
        <v>97</v>
      </c>
      <c r="D70" s="9">
        <f>공량산출근거서!K41</f>
        <v>17</v>
      </c>
      <c r="E70" s="10"/>
      <c r="F70" s="10"/>
      <c r="G70" s="10"/>
      <c r="H70" s="10"/>
      <c r="I70" s="10"/>
      <c r="J70" s="10"/>
      <c r="K70" s="10"/>
      <c r="L70" s="10"/>
      <c r="M70" s="8" t="s">
        <v>52</v>
      </c>
      <c r="N70" s="5" t="s">
        <v>104</v>
      </c>
      <c r="O70" s="5" t="s">
        <v>52</v>
      </c>
      <c r="P70" s="5" t="s">
        <v>52</v>
      </c>
      <c r="Q70" s="5" t="s">
        <v>52</v>
      </c>
      <c r="R70" s="5" t="s">
        <v>60</v>
      </c>
      <c r="S70" s="5" t="s">
        <v>60</v>
      </c>
      <c r="T70" s="5" t="s">
        <v>61</v>
      </c>
      <c r="U70" s="1"/>
      <c r="V70" s="1"/>
      <c r="W70" s="1"/>
      <c r="X70" s="1"/>
      <c r="Y70" s="1"/>
      <c r="Z70" s="1">
        <v>3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5" t="s">
        <v>52</v>
      </c>
      <c r="AS70" s="5" t="s">
        <v>52</v>
      </c>
      <c r="AT70" s="1"/>
      <c r="AU70" s="5" t="s">
        <v>174</v>
      </c>
      <c r="AV70" s="1">
        <v>63</v>
      </c>
    </row>
    <row r="71" spans="1:48" ht="30" customHeight="1" x14ac:dyDescent="0.3">
      <c r="A71" s="8" t="s">
        <v>106</v>
      </c>
      <c r="B71" s="8" t="s">
        <v>107</v>
      </c>
      <c r="C71" s="8" t="s">
        <v>84</v>
      </c>
      <c r="D71" s="9">
        <v>1</v>
      </c>
      <c r="E71" s="10"/>
      <c r="F71" s="10"/>
      <c r="G71" s="10"/>
      <c r="H71" s="10"/>
      <c r="I71" s="10"/>
      <c r="J71" s="10"/>
      <c r="K71" s="10"/>
      <c r="L71" s="10"/>
      <c r="M71" s="8" t="s">
        <v>52</v>
      </c>
      <c r="N71" s="5" t="s">
        <v>108</v>
      </c>
      <c r="O71" s="5" t="s">
        <v>52</v>
      </c>
      <c r="P71" s="5" t="s">
        <v>52</v>
      </c>
      <c r="Q71" s="5" t="s">
        <v>52</v>
      </c>
      <c r="R71" s="5" t="s">
        <v>60</v>
      </c>
      <c r="S71" s="5" t="s">
        <v>60</v>
      </c>
      <c r="T71" s="5" t="s">
        <v>60</v>
      </c>
      <c r="U71" s="1">
        <v>1</v>
      </c>
      <c r="V71" s="1">
        <v>0</v>
      </c>
      <c r="W71" s="1">
        <v>0.03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5" t="s">
        <v>52</v>
      </c>
      <c r="AS71" s="5" t="s">
        <v>52</v>
      </c>
      <c r="AT71" s="1"/>
      <c r="AU71" s="5" t="s">
        <v>157</v>
      </c>
      <c r="AV71" s="1">
        <v>70</v>
      </c>
    </row>
    <row r="72" spans="1:48" ht="30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 x14ac:dyDescent="0.3">
      <c r="A75" s="9" t="s">
        <v>109</v>
      </c>
      <c r="B75" s="9"/>
      <c r="C75" s="9"/>
      <c r="D75" s="9"/>
      <c r="E75" s="9"/>
      <c r="F75" s="10"/>
      <c r="G75" s="9"/>
      <c r="H75" s="10"/>
      <c r="I75" s="9"/>
      <c r="J75" s="10"/>
      <c r="K75" s="9"/>
      <c r="L75" s="10"/>
      <c r="M75" s="9"/>
      <c r="N75" t="s">
        <v>110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3" manualBreakCount="3">
    <brk id="27" max="16383" man="1"/>
    <brk id="51" max="16383" man="1"/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7"/>
  <sheetViews>
    <sheetView topLeftCell="C1" workbookViewId="0">
      <selection activeCell="P6" sqref="P6"/>
    </sheetView>
  </sheetViews>
  <sheetFormatPr defaultRowHeight="16.5" x14ac:dyDescent="0.3"/>
  <cols>
    <col min="1" max="1" width="16.125" hidden="1" customWidth="1"/>
    <col min="2" max="2" width="26.125" bestFit="1" customWidth="1"/>
    <col min="3" max="3" width="29.375" bestFit="1" customWidth="1"/>
    <col min="4" max="4" width="5.5" bestFit="1" customWidth="1"/>
    <col min="5" max="5" width="11.25" bestFit="1" customWidth="1"/>
    <col min="6" max="6" width="6.625" bestFit="1" customWidth="1"/>
    <col min="7" max="7" width="9.5" bestFit="1" customWidth="1"/>
    <col min="8" max="8" width="6.625" bestFit="1" customWidth="1"/>
    <col min="9" max="9" width="9.5" bestFit="1" customWidth="1"/>
    <col min="10" max="10" width="6.625" bestFit="1" customWidth="1"/>
    <col min="11" max="11" width="13.875" bestFit="1" customWidth="1"/>
    <col min="12" max="12" width="6.625" bestFit="1" customWidth="1"/>
    <col min="13" max="13" width="11.625" bestFit="1" customWidth="1"/>
    <col min="14" max="14" width="6.625" bestFit="1" customWidth="1"/>
    <col min="15" max="15" width="13.875" bestFit="1" customWidth="1"/>
    <col min="16" max="16" width="11.625" bestFit="1" customWidth="1"/>
    <col min="17" max="17" width="11.25" bestFit="1" customWidth="1"/>
    <col min="18" max="19" width="9.25" bestFit="1" customWidth="1"/>
    <col min="20" max="21" width="10.375" bestFit="1" customWidth="1"/>
    <col min="22" max="22" width="9.25" bestFit="1" customWidth="1"/>
    <col min="23" max="23" width="8.5" bestFit="1" customWidth="1"/>
    <col min="24" max="24" width="6.75" bestFit="1" customWidth="1"/>
    <col min="25" max="27" width="9" hidden="1" customWidth="1"/>
  </cols>
  <sheetData>
    <row r="1" spans="1:27" ht="30" customHeight="1" x14ac:dyDescent="0.3">
      <c r="A1" s="30" t="s">
        <v>175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7" ht="30" customHeight="1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7" ht="30" customHeight="1" x14ac:dyDescent="0.3">
      <c r="A3" s="28" t="s">
        <v>176</v>
      </c>
      <c r="B3" s="28" t="s">
        <v>2</v>
      </c>
      <c r="C3" s="28" t="s">
        <v>177</v>
      </c>
      <c r="D3" s="28" t="s">
        <v>4</v>
      </c>
      <c r="E3" s="28" t="s">
        <v>6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 t="s">
        <v>185</v>
      </c>
      <c r="Q3" s="28" t="s">
        <v>186</v>
      </c>
      <c r="R3" s="28"/>
      <c r="S3" s="28"/>
      <c r="T3" s="28"/>
      <c r="U3" s="28"/>
      <c r="V3" s="28"/>
      <c r="W3" s="28" t="s">
        <v>187</v>
      </c>
      <c r="X3" s="28" t="s">
        <v>12</v>
      </c>
      <c r="Y3" s="27" t="s">
        <v>188</v>
      </c>
      <c r="Z3" s="27" t="s">
        <v>189</v>
      </c>
      <c r="AA3" s="27" t="s">
        <v>48</v>
      </c>
    </row>
    <row r="4" spans="1:27" ht="30" customHeight="1" x14ac:dyDescent="0.3">
      <c r="A4" s="28"/>
      <c r="B4" s="28"/>
      <c r="C4" s="28"/>
      <c r="D4" s="28"/>
      <c r="E4" s="3" t="s">
        <v>178</v>
      </c>
      <c r="F4" s="3" t="s">
        <v>179</v>
      </c>
      <c r="G4" s="3" t="s">
        <v>180</v>
      </c>
      <c r="H4" s="3" t="s">
        <v>179</v>
      </c>
      <c r="I4" s="3" t="s">
        <v>181</v>
      </c>
      <c r="J4" s="3" t="s">
        <v>179</v>
      </c>
      <c r="K4" s="3" t="s">
        <v>182</v>
      </c>
      <c r="L4" s="3" t="s">
        <v>179</v>
      </c>
      <c r="M4" s="3" t="s">
        <v>183</v>
      </c>
      <c r="N4" s="3" t="s">
        <v>179</v>
      </c>
      <c r="O4" s="3" t="s">
        <v>184</v>
      </c>
      <c r="P4" s="28"/>
      <c r="Q4" s="3" t="s">
        <v>178</v>
      </c>
      <c r="R4" s="3" t="s">
        <v>180</v>
      </c>
      <c r="S4" s="3" t="s">
        <v>181</v>
      </c>
      <c r="T4" s="3" t="s">
        <v>182</v>
      </c>
      <c r="U4" s="3" t="s">
        <v>183</v>
      </c>
      <c r="V4" s="3" t="s">
        <v>184</v>
      </c>
      <c r="W4" s="28"/>
      <c r="X4" s="28"/>
      <c r="Y4" s="27"/>
      <c r="Z4" s="27"/>
      <c r="AA4" s="27"/>
    </row>
    <row r="5" spans="1:27" ht="30" customHeight="1" x14ac:dyDescent="0.3">
      <c r="A5" s="8" t="s">
        <v>98</v>
      </c>
      <c r="B5" s="8" t="s">
        <v>95</v>
      </c>
      <c r="C5" s="8" t="s">
        <v>96</v>
      </c>
      <c r="D5" s="12" t="s">
        <v>97</v>
      </c>
      <c r="E5" s="13"/>
      <c r="F5" s="8"/>
      <c r="G5" s="13"/>
      <c r="H5" s="8"/>
      <c r="I5" s="13"/>
      <c r="J5" s="8"/>
      <c r="K5" s="13"/>
      <c r="L5" s="8"/>
      <c r="M5" s="13"/>
      <c r="N5" s="8"/>
      <c r="O5" s="13"/>
      <c r="P5" s="13"/>
      <c r="Q5" s="13"/>
      <c r="R5" s="13"/>
      <c r="S5" s="13"/>
      <c r="T5" s="13"/>
      <c r="U5" s="13"/>
      <c r="V5" s="13"/>
      <c r="W5" s="8" t="s">
        <v>190</v>
      </c>
      <c r="X5" s="8" t="s">
        <v>52</v>
      </c>
      <c r="Y5" s="5" t="s">
        <v>191</v>
      </c>
      <c r="Z5" s="5" t="s">
        <v>52</v>
      </c>
      <c r="AA5" s="5" t="s">
        <v>52</v>
      </c>
    </row>
    <row r="6" spans="1:27" ht="30" customHeight="1" x14ac:dyDescent="0.3">
      <c r="A6" s="8" t="s">
        <v>165</v>
      </c>
      <c r="B6" s="8" t="s">
        <v>164</v>
      </c>
      <c r="C6" s="8" t="s">
        <v>96</v>
      </c>
      <c r="D6" s="12" t="s">
        <v>97</v>
      </c>
      <c r="E6" s="13"/>
      <c r="F6" s="8"/>
      <c r="G6" s="13"/>
      <c r="H6" s="8"/>
      <c r="I6" s="13"/>
      <c r="J6" s="8"/>
      <c r="K6" s="13"/>
      <c r="L6" s="8"/>
      <c r="M6" s="13"/>
      <c r="N6" s="8"/>
      <c r="O6" s="13"/>
      <c r="P6" s="13"/>
      <c r="Q6" s="13"/>
      <c r="R6" s="13"/>
      <c r="S6" s="13"/>
      <c r="T6" s="13"/>
      <c r="U6" s="13"/>
      <c r="V6" s="13"/>
      <c r="W6" s="8" t="s">
        <v>192</v>
      </c>
      <c r="X6" s="8" t="s">
        <v>52</v>
      </c>
      <c r="Y6" s="5" t="s">
        <v>191</v>
      </c>
      <c r="Z6" s="5" t="s">
        <v>52</v>
      </c>
      <c r="AA6" s="5" t="s">
        <v>52</v>
      </c>
    </row>
    <row r="7" spans="1:27" ht="30" customHeight="1" x14ac:dyDescent="0.3">
      <c r="A7" s="8" t="s">
        <v>169</v>
      </c>
      <c r="B7" s="8" t="s">
        <v>167</v>
      </c>
      <c r="C7" s="8" t="s">
        <v>168</v>
      </c>
      <c r="D7" s="12" t="s">
        <v>97</v>
      </c>
      <c r="E7" s="13"/>
      <c r="F7" s="8"/>
      <c r="G7" s="13"/>
      <c r="H7" s="8"/>
      <c r="I7" s="13"/>
      <c r="J7" s="8"/>
      <c r="K7" s="13"/>
      <c r="L7" s="8"/>
      <c r="M7" s="13"/>
      <c r="N7" s="8"/>
      <c r="O7" s="13"/>
      <c r="P7" s="13"/>
      <c r="Q7" s="13"/>
      <c r="R7" s="13"/>
      <c r="S7" s="13"/>
      <c r="T7" s="13"/>
      <c r="U7" s="13"/>
      <c r="V7" s="13"/>
      <c r="W7" s="8" t="s">
        <v>193</v>
      </c>
      <c r="X7" s="8" t="s">
        <v>52</v>
      </c>
      <c r="Y7" s="5" t="s">
        <v>191</v>
      </c>
      <c r="Z7" s="5" t="s">
        <v>52</v>
      </c>
      <c r="AA7" s="5" t="s">
        <v>52</v>
      </c>
    </row>
    <row r="8" spans="1:27" ht="30" customHeight="1" x14ac:dyDescent="0.3">
      <c r="A8" s="8" t="s">
        <v>101</v>
      </c>
      <c r="B8" s="8" t="s">
        <v>100</v>
      </c>
      <c r="C8" s="8" t="s">
        <v>96</v>
      </c>
      <c r="D8" s="12" t="s">
        <v>97</v>
      </c>
      <c r="E8" s="13"/>
      <c r="F8" s="8"/>
      <c r="G8" s="13"/>
      <c r="H8" s="8"/>
      <c r="I8" s="13"/>
      <c r="J8" s="8"/>
      <c r="K8" s="13"/>
      <c r="L8" s="8"/>
      <c r="M8" s="13"/>
      <c r="N8" s="8"/>
      <c r="O8" s="13"/>
      <c r="P8" s="13"/>
      <c r="Q8" s="13"/>
      <c r="R8" s="13"/>
      <c r="S8" s="13"/>
      <c r="T8" s="13"/>
      <c r="U8" s="13"/>
      <c r="V8" s="13"/>
      <c r="W8" s="8" t="s">
        <v>194</v>
      </c>
      <c r="X8" s="8" t="s">
        <v>52</v>
      </c>
      <c r="Y8" s="5" t="s">
        <v>191</v>
      </c>
      <c r="Z8" s="5" t="s">
        <v>52</v>
      </c>
      <c r="AA8" s="5" t="s">
        <v>52</v>
      </c>
    </row>
    <row r="9" spans="1:27" ht="30" customHeight="1" x14ac:dyDescent="0.3">
      <c r="A9" s="8" t="s">
        <v>172</v>
      </c>
      <c r="B9" s="8" t="s">
        <v>171</v>
      </c>
      <c r="C9" s="8" t="s">
        <v>96</v>
      </c>
      <c r="D9" s="12" t="s">
        <v>97</v>
      </c>
      <c r="E9" s="13"/>
      <c r="F9" s="8"/>
      <c r="G9" s="13"/>
      <c r="H9" s="8"/>
      <c r="I9" s="13"/>
      <c r="J9" s="8"/>
      <c r="K9" s="13"/>
      <c r="L9" s="8"/>
      <c r="M9" s="13"/>
      <c r="N9" s="8"/>
      <c r="O9" s="13"/>
      <c r="P9" s="13"/>
      <c r="Q9" s="13"/>
      <c r="R9" s="13"/>
      <c r="S9" s="13"/>
      <c r="T9" s="13"/>
      <c r="U9" s="13"/>
      <c r="V9" s="13"/>
      <c r="W9" s="8" t="s">
        <v>195</v>
      </c>
      <c r="X9" s="8" t="s">
        <v>52</v>
      </c>
      <c r="Y9" s="5" t="s">
        <v>191</v>
      </c>
      <c r="Z9" s="5" t="s">
        <v>52</v>
      </c>
      <c r="AA9" s="5" t="s">
        <v>52</v>
      </c>
    </row>
    <row r="10" spans="1:27" ht="30" customHeight="1" x14ac:dyDescent="0.3">
      <c r="A10" s="8" t="s">
        <v>104</v>
      </c>
      <c r="B10" s="8" t="s">
        <v>103</v>
      </c>
      <c r="C10" s="8" t="s">
        <v>96</v>
      </c>
      <c r="D10" s="12" t="s">
        <v>97</v>
      </c>
      <c r="E10" s="13"/>
      <c r="F10" s="8"/>
      <c r="G10" s="13"/>
      <c r="H10" s="8"/>
      <c r="I10" s="13"/>
      <c r="J10" s="8"/>
      <c r="K10" s="13"/>
      <c r="L10" s="8"/>
      <c r="M10" s="13"/>
      <c r="N10" s="8"/>
      <c r="O10" s="13"/>
      <c r="P10" s="13"/>
      <c r="Q10" s="13"/>
      <c r="R10" s="13"/>
      <c r="S10" s="13"/>
      <c r="T10" s="13"/>
      <c r="U10" s="13"/>
      <c r="V10" s="13"/>
      <c r="W10" s="8" t="s">
        <v>196</v>
      </c>
      <c r="X10" s="8" t="s">
        <v>52</v>
      </c>
      <c r="Y10" s="5" t="s">
        <v>191</v>
      </c>
      <c r="Z10" s="5" t="s">
        <v>52</v>
      </c>
      <c r="AA10" s="5" t="s">
        <v>52</v>
      </c>
    </row>
    <row r="11" spans="1:27" ht="30" customHeight="1" x14ac:dyDescent="0.3">
      <c r="A11" s="8" t="s">
        <v>59</v>
      </c>
      <c r="B11" s="8" t="s">
        <v>56</v>
      </c>
      <c r="C11" s="8" t="s">
        <v>57</v>
      </c>
      <c r="D11" s="12" t="s">
        <v>58</v>
      </c>
      <c r="E11" s="13"/>
      <c r="F11" s="8"/>
      <c r="G11" s="13"/>
      <c r="H11" s="8"/>
      <c r="I11" s="13"/>
      <c r="J11" s="8"/>
      <c r="K11" s="13"/>
      <c r="L11" s="8"/>
      <c r="M11" s="13"/>
      <c r="N11" s="8"/>
      <c r="O11" s="13"/>
      <c r="P11" s="13"/>
      <c r="Q11" s="13"/>
      <c r="R11" s="13"/>
      <c r="S11" s="13"/>
      <c r="T11" s="13"/>
      <c r="U11" s="13"/>
      <c r="V11" s="13"/>
      <c r="W11" s="8" t="s">
        <v>197</v>
      </c>
      <c r="X11" s="8" t="s">
        <v>52</v>
      </c>
      <c r="Y11" s="5" t="s">
        <v>52</v>
      </c>
      <c r="Z11" s="5" t="s">
        <v>52</v>
      </c>
      <c r="AA11" s="5" t="s">
        <v>52</v>
      </c>
    </row>
    <row r="12" spans="1:27" ht="30" customHeight="1" x14ac:dyDescent="0.3">
      <c r="A12" s="8" t="s">
        <v>115</v>
      </c>
      <c r="B12" s="8" t="s">
        <v>113</v>
      </c>
      <c r="C12" s="8" t="s">
        <v>114</v>
      </c>
      <c r="D12" s="12" t="s">
        <v>58</v>
      </c>
      <c r="E12" s="13"/>
      <c r="F12" s="8"/>
      <c r="G12" s="13"/>
      <c r="H12" s="8"/>
      <c r="I12" s="13"/>
      <c r="J12" s="8"/>
      <c r="K12" s="13"/>
      <c r="L12" s="8"/>
      <c r="M12" s="13"/>
      <c r="N12" s="8"/>
      <c r="O12" s="13"/>
      <c r="P12" s="13"/>
      <c r="Q12" s="13"/>
      <c r="R12" s="13"/>
      <c r="S12" s="13"/>
      <c r="T12" s="13"/>
      <c r="U12" s="13"/>
      <c r="V12" s="13"/>
      <c r="W12" s="8" t="s">
        <v>198</v>
      </c>
      <c r="X12" s="8" t="s">
        <v>52</v>
      </c>
      <c r="Y12" s="5" t="s">
        <v>52</v>
      </c>
      <c r="Z12" s="5" t="s">
        <v>52</v>
      </c>
      <c r="AA12" s="5" t="s">
        <v>52</v>
      </c>
    </row>
    <row r="13" spans="1:27" ht="30" customHeight="1" x14ac:dyDescent="0.3">
      <c r="A13" s="8" t="s">
        <v>77</v>
      </c>
      <c r="B13" s="8" t="s">
        <v>74</v>
      </c>
      <c r="C13" s="8" t="s">
        <v>75</v>
      </c>
      <c r="D13" s="12" t="s">
        <v>76</v>
      </c>
      <c r="E13" s="13"/>
      <c r="F13" s="8"/>
      <c r="G13" s="13"/>
      <c r="H13" s="8"/>
      <c r="I13" s="13"/>
      <c r="J13" s="8"/>
      <c r="K13" s="13"/>
      <c r="L13" s="8"/>
      <c r="M13" s="13"/>
      <c r="N13" s="8"/>
      <c r="O13" s="13"/>
      <c r="P13" s="13"/>
      <c r="Q13" s="13"/>
      <c r="R13" s="13"/>
      <c r="S13" s="13"/>
      <c r="T13" s="13"/>
      <c r="U13" s="13"/>
      <c r="V13" s="13"/>
      <c r="W13" s="8" t="s">
        <v>199</v>
      </c>
      <c r="X13" s="8" t="s">
        <v>52</v>
      </c>
      <c r="Y13" s="5" t="s">
        <v>52</v>
      </c>
      <c r="Z13" s="5" t="s">
        <v>52</v>
      </c>
      <c r="AA13" s="5" t="s">
        <v>52</v>
      </c>
    </row>
    <row r="14" spans="1:27" ht="30" customHeight="1" x14ac:dyDescent="0.3">
      <c r="A14" s="8" t="s">
        <v>80</v>
      </c>
      <c r="B14" s="8" t="s">
        <v>74</v>
      </c>
      <c r="C14" s="8" t="s">
        <v>79</v>
      </c>
      <c r="D14" s="12" t="s">
        <v>76</v>
      </c>
      <c r="E14" s="13"/>
      <c r="F14" s="8"/>
      <c r="G14" s="13"/>
      <c r="H14" s="8"/>
      <c r="I14" s="13"/>
      <c r="J14" s="8"/>
      <c r="K14" s="13"/>
      <c r="L14" s="8"/>
      <c r="M14" s="13"/>
      <c r="N14" s="8"/>
      <c r="O14" s="13"/>
      <c r="P14" s="13"/>
      <c r="Q14" s="13"/>
      <c r="R14" s="13"/>
      <c r="S14" s="13"/>
      <c r="T14" s="13"/>
      <c r="U14" s="13"/>
      <c r="V14" s="13"/>
      <c r="W14" s="8" t="s">
        <v>200</v>
      </c>
      <c r="X14" s="8" t="s">
        <v>52</v>
      </c>
      <c r="Y14" s="5" t="s">
        <v>52</v>
      </c>
      <c r="Z14" s="5" t="s">
        <v>52</v>
      </c>
      <c r="AA14" s="5" t="s">
        <v>52</v>
      </c>
    </row>
    <row r="15" spans="1:27" ht="30" customHeight="1" x14ac:dyDescent="0.3">
      <c r="A15" s="8" t="s">
        <v>155</v>
      </c>
      <c r="B15" s="8" t="s">
        <v>74</v>
      </c>
      <c r="C15" s="8" t="s">
        <v>154</v>
      </c>
      <c r="D15" s="12" t="s">
        <v>76</v>
      </c>
      <c r="E15" s="13"/>
      <c r="F15" s="8"/>
      <c r="G15" s="13"/>
      <c r="H15" s="8"/>
      <c r="I15" s="13"/>
      <c r="J15" s="8"/>
      <c r="K15" s="13"/>
      <c r="L15" s="8"/>
      <c r="M15" s="13"/>
      <c r="N15" s="8"/>
      <c r="O15" s="13"/>
      <c r="P15" s="13"/>
      <c r="Q15" s="13"/>
      <c r="R15" s="13"/>
      <c r="S15" s="13"/>
      <c r="T15" s="13"/>
      <c r="U15" s="13"/>
      <c r="V15" s="13"/>
      <c r="W15" s="8" t="s">
        <v>201</v>
      </c>
      <c r="X15" s="8" t="s">
        <v>52</v>
      </c>
      <c r="Y15" s="5" t="s">
        <v>52</v>
      </c>
      <c r="Z15" s="5" t="s">
        <v>52</v>
      </c>
      <c r="AA15" s="5" t="s">
        <v>52</v>
      </c>
    </row>
    <row r="16" spans="1:27" ht="30" customHeight="1" x14ac:dyDescent="0.3">
      <c r="A16" s="8" t="s">
        <v>65</v>
      </c>
      <c r="B16" s="8" t="s">
        <v>63</v>
      </c>
      <c r="C16" s="8" t="s">
        <v>64</v>
      </c>
      <c r="D16" s="12" t="s">
        <v>58</v>
      </c>
      <c r="E16" s="13"/>
      <c r="F16" s="8"/>
      <c r="G16" s="13"/>
      <c r="H16" s="8"/>
      <c r="I16" s="13"/>
      <c r="J16" s="8"/>
      <c r="K16" s="13"/>
      <c r="L16" s="8"/>
      <c r="M16" s="13"/>
      <c r="N16" s="8"/>
      <c r="O16" s="13"/>
      <c r="P16" s="13"/>
      <c r="Q16" s="13"/>
      <c r="R16" s="13"/>
      <c r="S16" s="13"/>
      <c r="T16" s="13"/>
      <c r="U16" s="13"/>
      <c r="V16" s="13"/>
      <c r="W16" s="8" t="s">
        <v>202</v>
      </c>
      <c r="X16" s="8" t="s">
        <v>52</v>
      </c>
      <c r="Y16" s="5" t="s">
        <v>52</v>
      </c>
      <c r="Z16" s="5" t="s">
        <v>52</v>
      </c>
      <c r="AA16" s="5" t="s">
        <v>52</v>
      </c>
    </row>
    <row r="17" spans="1:27" ht="30" customHeight="1" x14ac:dyDescent="0.3">
      <c r="A17" s="8" t="s">
        <v>68</v>
      </c>
      <c r="B17" s="8" t="s">
        <v>63</v>
      </c>
      <c r="C17" s="8" t="s">
        <v>67</v>
      </c>
      <c r="D17" s="12" t="s">
        <v>58</v>
      </c>
      <c r="E17" s="13"/>
      <c r="F17" s="8"/>
      <c r="G17" s="13"/>
      <c r="H17" s="8"/>
      <c r="I17" s="13"/>
      <c r="J17" s="8"/>
      <c r="K17" s="13"/>
      <c r="L17" s="8"/>
      <c r="M17" s="13"/>
      <c r="N17" s="8"/>
      <c r="O17" s="13"/>
      <c r="P17" s="13"/>
      <c r="Q17" s="13"/>
      <c r="R17" s="13"/>
      <c r="S17" s="13"/>
      <c r="T17" s="13"/>
      <c r="U17" s="13"/>
      <c r="V17" s="13"/>
      <c r="W17" s="8" t="s">
        <v>203</v>
      </c>
      <c r="X17" s="8" t="s">
        <v>52</v>
      </c>
      <c r="Y17" s="5" t="s">
        <v>52</v>
      </c>
      <c r="Z17" s="5" t="s">
        <v>52</v>
      </c>
      <c r="AA17" s="5" t="s">
        <v>52</v>
      </c>
    </row>
    <row r="18" spans="1:27" ht="30" customHeight="1" x14ac:dyDescent="0.3">
      <c r="A18" s="8" t="s">
        <v>72</v>
      </c>
      <c r="B18" s="8" t="s">
        <v>70</v>
      </c>
      <c r="C18" s="8" t="s">
        <v>71</v>
      </c>
      <c r="D18" s="12" t="s">
        <v>58</v>
      </c>
      <c r="E18" s="13"/>
      <c r="F18" s="8"/>
      <c r="G18" s="13"/>
      <c r="H18" s="8"/>
      <c r="I18" s="13"/>
      <c r="J18" s="8"/>
      <c r="K18" s="13"/>
      <c r="L18" s="8"/>
      <c r="M18" s="13"/>
      <c r="N18" s="8"/>
      <c r="O18" s="13"/>
      <c r="P18" s="13"/>
      <c r="Q18" s="13"/>
      <c r="R18" s="13"/>
      <c r="S18" s="13"/>
      <c r="T18" s="13"/>
      <c r="U18" s="13"/>
      <c r="V18" s="13"/>
      <c r="W18" s="8" t="s">
        <v>204</v>
      </c>
      <c r="X18" s="8" t="s">
        <v>52</v>
      </c>
      <c r="Y18" s="5" t="s">
        <v>52</v>
      </c>
      <c r="Z18" s="5" t="s">
        <v>52</v>
      </c>
      <c r="AA18" s="5" t="s">
        <v>52</v>
      </c>
    </row>
    <row r="19" spans="1:27" ht="30" customHeight="1" x14ac:dyDescent="0.3">
      <c r="A19" s="8" t="s">
        <v>160</v>
      </c>
      <c r="B19" s="8" t="s">
        <v>158</v>
      </c>
      <c r="C19" s="8" t="s">
        <v>159</v>
      </c>
      <c r="D19" s="12" t="s">
        <v>58</v>
      </c>
      <c r="E19" s="13"/>
      <c r="F19" s="8"/>
      <c r="G19" s="13"/>
      <c r="H19" s="8"/>
      <c r="I19" s="13"/>
      <c r="J19" s="8"/>
      <c r="K19" s="13"/>
      <c r="L19" s="8"/>
      <c r="M19" s="13"/>
      <c r="N19" s="8"/>
      <c r="O19" s="13"/>
      <c r="P19" s="13"/>
      <c r="Q19" s="13"/>
      <c r="R19" s="13"/>
      <c r="S19" s="13"/>
      <c r="T19" s="13"/>
      <c r="U19" s="13"/>
      <c r="V19" s="13"/>
      <c r="W19" s="8" t="s">
        <v>205</v>
      </c>
      <c r="X19" s="8" t="s">
        <v>52</v>
      </c>
      <c r="Y19" s="5" t="s">
        <v>52</v>
      </c>
      <c r="Z19" s="5" t="s">
        <v>52</v>
      </c>
      <c r="AA19" s="5" t="s">
        <v>52</v>
      </c>
    </row>
    <row r="20" spans="1:27" ht="30" customHeight="1" x14ac:dyDescent="0.3">
      <c r="A20" s="8" t="s">
        <v>124</v>
      </c>
      <c r="B20" s="8" t="s">
        <v>122</v>
      </c>
      <c r="C20" s="8" t="s">
        <v>123</v>
      </c>
      <c r="D20" s="12" t="s">
        <v>76</v>
      </c>
      <c r="E20" s="13"/>
      <c r="F20" s="8"/>
      <c r="G20" s="13"/>
      <c r="H20" s="8"/>
      <c r="I20" s="13"/>
      <c r="J20" s="8"/>
      <c r="K20" s="13"/>
      <c r="L20" s="8"/>
      <c r="M20" s="13"/>
      <c r="N20" s="8"/>
      <c r="O20" s="13"/>
      <c r="P20" s="13"/>
      <c r="Q20" s="13"/>
      <c r="R20" s="13"/>
      <c r="S20" s="13"/>
      <c r="T20" s="13"/>
      <c r="U20" s="13"/>
      <c r="V20" s="13"/>
      <c r="W20" s="8" t="s">
        <v>206</v>
      </c>
      <c r="X20" s="8" t="s">
        <v>52</v>
      </c>
      <c r="Y20" s="5" t="s">
        <v>52</v>
      </c>
      <c r="Z20" s="5" t="s">
        <v>52</v>
      </c>
      <c r="AA20" s="5" t="s">
        <v>52</v>
      </c>
    </row>
    <row r="21" spans="1:27" ht="30" customHeight="1" x14ac:dyDescent="0.3">
      <c r="A21" s="8" t="s">
        <v>90</v>
      </c>
      <c r="B21" s="8" t="s">
        <v>87</v>
      </c>
      <c r="C21" s="8" t="s">
        <v>88</v>
      </c>
      <c r="D21" s="12" t="s">
        <v>89</v>
      </c>
      <c r="E21" s="13"/>
      <c r="F21" s="8"/>
      <c r="G21" s="13"/>
      <c r="H21" s="8"/>
      <c r="I21" s="13"/>
      <c r="J21" s="8"/>
      <c r="K21" s="13"/>
      <c r="L21" s="8"/>
      <c r="M21" s="13"/>
      <c r="N21" s="8"/>
      <c r="O21" s="13"/>
      <c r="P21" s="13"/>
      <c r="Q21" s="13"/>
      <c r="R21" s="13"/>
      <c r="S21" s="13"/>
      <c r="T21" s="13"/>
      <c r="U21" s="13"/>
      <c r="V21" s="13"/>
      <c r="W21" s="8" t="s">
        <v>207</v>
      </c>
      <c r="X21" s="8" t="s">
        <v>52</v>
      </c>
      <c r="Y21" s="5" t="s">
        <v>52</v>
      </c>
      <c r="Z21" s="5" t="s">
        <v>52</v>
      </c>
      <c r="AA21" s="5" t="s">
        <v>52</v>
      </c>
    </row>
    <row r="22" spans="1:27" ht="30" customHeight="1" x14ac:dyDescent="0.3">
      <c r="A22" s="8" t="s">
        <v>143</v>
      </c>
      <c r="B22" s="8" t="s">
        <v>142</v>
      </c>
      <c r="C22" s="8" t="s">
        <v>52</v>
      </c>
      <c r="D22" s="12" t="s">
        <v>132</v>
      </c>
      <c r="E22" s="13"/>
      <c r="F22" s="8"/>
      <c r="G22" s="13"/>
      <c r="H22" s="8"/>
      <c r="I22" s="13"/>
      <c r="J22" s="8"/>
      <c r="K22" s="13"/>
      <c r="L22" s="8"/>
      <c r="M22" s="13"/>
      <c r="N22" s="8"/>
      <c r="O22" s="13"/>
      <c r="P22" s="13"/>
      <c r="Q22" s="13"/>
      <c r="R22" s="13"/>
      <c r="S22" s="13"/>
      <c r="T22" s="13"/>
      <c r="U22" s="13"/>
      <c r="V22" s="13"/>
      <c r="W22" s="8" t="s">
        <v>208</v>
      </c>
      <c r="X22" s="8" t="s">
        <v>52</v>
      </c>
      <c r="Y22" s="5" t="s">
        <v>52</v>
      </c>
      <c r="Z22" s="5" t="s">
        <v>52</v>
      </c>
      <c r="AA22" s="5" t="s">
        <v>52</v>
      </c>
    </row>
    <row r="23" spans="1:27" ht="30" customHeight="1" x14ac:dyDescent="0.3">
      <c r="A23" s="8" t="s">
        <v>140</v>
      </c>
      <c r="B23" s="8" t="s">
        <v>139</v>
      </c>
      <c r="C23" s="8" t="s">
        <v>52</v>
      </c>
      <c r="D23" s="12" t="s">
        <v>132</v>
      </c>
      <c r="E23" s="13"/>
      <c r="F23" s="8"/>
      <c r="G23" s="13"/>
      <c r="H23" s="8"/>
      <c r="I23" s="13"/>
      <c r="J23" s="8"/>
      <c r="K23" s="13"/>
      <c r="L23" s="8"/>
      <c r="M23" s="13"/>
      <c r="N23" s="8"/>
      <c r="O23" s="13"/>
      <c r="P23" s="13"/>
      <c r="Q23" s="13"/>
      <c r="R23" s="13"/>
      <c r="S23" s="13"/>
      <c r="T23" s="13"/>
      <c r="U23" s="13"/>
      <c r="V23" s="13"/>
      <c r="W23" s="8" t="s">
        <v>209</v>
      </c>
      <c r="X23" s="8" t="s">
        <v>52</v>
      </c>
      <c r="Y23" s="5" t="s">
        <v>52</v>
      </c>
      <c r="Z23" s="5" t="s">
        <v>52</v>
      </c>
      <c r="AA23" s="5" t="s">
        <v>52</v>
      </c>
    </row>
    <row r="24" spans="1:27" ht="30" customHeight="1" x14ac:dyDescent="0.3">
      <c r="A24" s="8" t="s">
        <v>133</v>
      </c>
      <c r="B24" s="8" t="s">
        <v>131</v>
      </c>
      <c r="C24" s="8" t="s">
        <v>52</v>
      </c>
      <c r="D24" s="12" t="s">
        <v>132</v>
      </c>
      <c r="E24" s="13"/>
      <c r="F24" s="8"/>
      <c r="G24" s="13"/>
      <c r="H24" s="8"/>
      <c r="I24" s="13"/>
      <c r="J24" s="8"/>
      <c r="K24" s="13"/>
      <c r="L24" s="8"/>
      <c r="M24" s="13"/>
      <c r="N24" s="8"/>
      <c r="O24" s="13"/>
      <c r="P24" s="13"/>
      <c r="Q24" s="13"/>
      <c r="R24" s="13"/>
      <c r="S24" s="13"/>
      <c r="T24" s="13"/>
      <c r="U24" s="13"/>
      <c r="V24" s="13"/>
      <c r="W24" s="8" t="s">
        <v>210</v>
      </c>
      <c r="X24" s="8" t="s">
        <v>52</v>
      </c>
      <c r="Y24" s="5" t="s">
        <v>52</v>
      </c>
      <c r="Z24" s="5" t="s">
        <v>52</v>
      </c>
      <c r="AA24" s="5" t="s">
        <v>52</v>
      </c>
    </row>
    <row r="25" spans="1:27" ht="30" customHeight="1" x14ac:dyDescent="0.3">
      <c r="A25" s="8" t="s">
        <v>137</v>
      </c>
      <c r="B25" s="8" t="s">
        <v>135</v>
      </c>
      <c r="C25" s="8" t="s">
        <v>136</v>
      </c>
      <c r="D25" s="12" t="s">
        <v>132</v>
      </c>
      <c r="E25" s="13"/>
      <c r="F25" s="8"/>
      <c r="G25" s="13"/>
      <c r="H25" s="8"/>
      <c r="I25" s="13"/>
      <c r="J25" s="8"/>
      <c r="K25" s="13"/>
      <c r="L25" s="8"/>
      <c r="M25" s="13"/>
      <c r="N25" s="8"/>
      <c r="O25" s="13"/>
      <c r="P25" s="13"/>
      <c r="Q25" s="13"/>
      <c r="R25" s="13"/>
      <c r="S25" s="13"/>
      <c r="T25" s="13"/>
      <c r="U25" s="13"/>
      <c r="V25" s="13"/>
      <c r="W25" s="8" t="s">
        <v>211</v>
      </c>
      <c r="X25" s="8" t="s">
        <v>52</v>
      </c>
      <c r="Y25" s="5" t="s">
        <v>52</v>
      </c>
      <c r="Z25" s="5" t="s">
        <v>52</v>
      </c>
      <c r="AA25" s="5" t="s">
        <v>52</v>
      </c>
    </row>
    <row r="26" spans="1:27" ht="30" customHeight="1" x14ac:dyDescent="0.3">
      <c r="A26" s="8" t="s">
        <v>150</v>
      </c>
      <c r="B26" s="8" t="s">
        <v>145</v>
      </c>
      <c r="C26" s="8" t="s">
        <v>149</v>
      </c>
      <c r="D26" s="12" t="s">
        <v>132</v>
      </c>
      <c r="E26" s="13"/>
      <c r="F26" s="8"/>
      <c r="G26" s="13"/>
      <c r="H26" s="8"/>
      <c r="I26" s="13"/>
      <c r="J26" s="8"/>
      <c r="K26" s="13"/>
      <c r="L26" s="8"/>
      <c r="M26" s="13"/>
      <c r="N26" s="8"/>
      <c r="O26" s="13"/>
      <c r="P26" s="13"/>
      <c r="Q26" s="13"/>
      <c r="R26" s="13"/>
      <c r="S26" s="13"/>
      <c r="T26" s="13"/>
      <c r="U26" s="13"/>
      <c r="V26" s="13"/>
      <c r="W26" s="8" t="s">
        <v>212</v>
      </c>
      <c r="X26" s="8" t="s">
        <v>52</v>
      </c>
      <c r="Y26" s="5" t="s">
        <v>52</v>
      </c>
      <c r="Z26" s="5" t="s">
        <v>52</v>
      </c>
      <c r="AA26" s="5" t="s">
        <v>52</v>
      </c>
    </row>
    <row r="27" spans="1:27" ht="30" customHeight="1" x14ac:dyDescent="0.3">
      <c r="A27" s="8" t="s">
        <v>147</v>
      </c>
      <c r="B27" s="8" t="s">
        <v>145</v>
      </c>
      <c r="C27" s="8" t="s">
        <v>146</v>
      </c>
      <c r="D27" s="12" t="s">
        <v>132</v>
      </c>
      <c r="E27" s="13"/>
      <c r="F27" s="8"/>
      <c r="G27" s="13"/>
      <c r="H27" s="8"/>
      <c r="I27" s="13"/>
      <c r="J27" s="8"/>
      <c r="K27" s="13"/>
      <c r="L27" s="8"/>
      <c r="M27" s="13"/>
      <c r="N27" s="8"/>
      <c r="O27" s="13"/>
      <c r="P27" s="13"/>
      <c r="Q27" s="13"/>
      <c r="R27" s="13"/>
      <c r="S27" s="13"/>
      <c r="T27" s="13"/>
      <c r="U27" s="13"/>
      <c r="V27" s="13"/>
      <c r="W27" s="8" t="s">
        <v>213</v>
      </c>
      <c r="X27" s="8" t="s">
        <v>52</v>
      </c>
      <c r="Y27" s="5" t="s">
        <v>52</v>
      </c>
      <c r="Z27" s="5" t="s">
        <v>52</v>
      </c>
      <c r="AA27" s="5" t="s">
        <v>52</v>
      </c>
    </row>
  </sheetData>
  <mergeCells count="14">
    <mergeCell ref="X3:X4"/>
    <mergeCell ref="Y3:Y4"/>
    <mergeCell ref="Z3:Z4"/>
    <mergeCell ref="AA3:AA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</mergeCells>
  <phoneticPr fontId="1" type="noConversion"/>
  <pageMargins left="0.78740157480314954" right="0" top="0.39370078740157477" bottom="0.39370078740157477" header="0" footer="0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41"/>
  <sheetViews>
    <sheetView tabSelected="1" topLeftCell="B1" workbookViewId="0">
      <selection activeCell="L12" sqref="L12"/>
    </sheetView>
  </sheetViews>
  <sheetFormatPr defaultRowHeight="16.5" x14ac:dyDescent="0.3"/>
  <cols>
    <col min="1" max="1" width="11.625" hidden="1" customWidth="1"/>
    <col min="2" max="3" width="30.625" customWidth="1"/>
    <col min="4" max="4" width="4.625" customWidth="1"/>
    <col min="5" max="5" width="12.625" customWidth="1"/>
    <col min="6" max="6" width="13.625" customWidth="1"/>
    <col min="7" max="7" width="4.625" customWidth="1"/>
    <col min="8" max="10" width="10.625" customWidth="1"/>
    <col min="11" max="11" width="13.625" customWidth="1"/>
    <col min="12" max="12" width="30.625" customWidth="1"/>
    <col min="13" max="14" width="13.625" customWidth="1"/>
    <col min="15" max="15" width="8.625" customWidth="1"/>
    <col min="16" max="16" width="12.625" customWidth="1"/>
    <col min="17" max="18" width="11.625" hidden="1" customWidth="1"/>
    <col min="19" max="19" width="13.625" hidden="1" customWidth="1"/>
    <col min="20" max="20" width="24.625" hidden="1" customWidth="1"/>
    <col min="21" max="28" width="0" hidden="1" customWidth="1"/>
  </cols>
  <sheetData>
    <row r="1" spans="1:27" ht="30" customHeight="1" x14ac:dyDescent="0.3">
      <c r="A1" s="22" t="s">
        <v>223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7" ht="30" customHeight="1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27" ht="30" customHeight="1" x14ac:dyDescent="0.3">
      <c r="A3" s="3" t="s">
        <v>176</v>
      </c>
      <c r="B3" s="3" t="s">
        <v>2</v>
      </c>
      <c r="C3" s="3" t="s">
        <v>3</v>
      </c>
      <c r="D3" s="3" t="s">
        <v>4</v>
      </c>
      <c r="E3" s="3" t="s">
        <v>224</v>
      </c>
      <c r="F3" s="3" t="s">
        <v>225</v>
      </c>
      <c r="G3" s="3" t="s">
        <v>226</v>
      </c>
      <c r="H3" s="3" t="s">
        <v>227</v>
      </c>
      <c r="I3" s="3" t="s">
        <v>228</v>
      </c>
      <c r="J3" s="3" t="s">
        <v>229</v>
      </c>
      <c r="K3" s="3" t="s">
        <v>230</v>
      </c>
      <c r="L3" s="3" t="s">
        <v>231</v>
      </c>
      <c r="M3" s="3" t="s">
        <v>232</v>
      </c>
      <c r="N3" s="3" t="s">
        <v>233</v>
      </c>
      <c r="O3" s="3" t="s">
        <v>187</v>
      </c>
      <c r="P3" s="3" t="s">
        <v>234</v>
      </c>
      <c r="Q3" s="2" t="s">
        <v>52</v>
      </c>
      <c r="R3" s="2" t="s">
        <v>52</v>
      </c>
      <c r="S3" s="2" t="s">
        <v>52</v>
      </c>
      <c r="T3" s="2" t="s">
        <v>49</v>
      </c>
      <c r="V3" t="s">
        <v>100</v>
      </c>
      <c r="W3" t="s">
        <v>95</v>
      </c>
      <c r="X3" t="s">
        <v>103</v>
      </c>
      <c r="Y3" t="s">
        <v>167</v>
      </c>
      <c r="Z3" t="s">
        <v>171</v>
      </c>
      <c r="AA3" t="s">
        <v>164</v>
      </c>
    </row>
    <row r="4" spans="1:27" ht="30" customHeight="1" x14ac:dyDescent="0.3">
      <c r="A4" s="14"/>
      <c r="B4" s="32" t="s">
        <v>235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27" ht="30" customHeight="1" x14ac:dyDescent="0.3">
      <c r="A5" s="15" t="s">
        <v>59</v>
      </c>
      <c r="B5" s="15" t="s">
        <v>56</v>
      </c>
      <c r="C5" s="15" t="s">
        <v>57</v>
      </c>
      <c r="D5" s="15" t="s">
        <v>58</v>
      </c>
      <c r="E5" s="15" t="s">
        <v>236</v>
      </c>
      <c r="F5" s="14">
        <v>35</v>
      </c>
      <c r="G5" s="14"/>
      <c r="H5" s="14"/>
      <c r="I5" s="14"/>
      <c r="J5" s="14"/>
      <c r="K5" s="14">
        <v>35</v>
      </c>
      <c r="L5" s="15" t="s">
        <v>100</v>
      </c>
      <c r="M5" s="14">
        <v>4.3999999999999997E-2</v>
      </c>
      <c r="N5" s="14">
        <f t="shared" ref="N5:N10" si="0">F5*M5*(H5+100)/100*(I5+100)/100*(J5+100)/100</f>
        <v>1.5399999999999998</v>
      </c>
      <c r="O5" s="15" t="s">
        <v>194</v>
      </c>
      <c r="P5" s="15" t="s">
        <v>237</v>
      </c>
      <c r="Q5" s="2" t="s">
        <v>55</v>
      </c>
      <c r="R5" s="2" t="s">
        <v>101</v>
      </c>
      <c r="S5">
        <v>4.3999999999999997E-2</v>
      </c>
      <c r="T5" s="2" t="s">
        <v>62</v>
      </c>
      <c r="V5">
        <f>N5</f>
        <v>1.5399999999999998</v>
      </c>
    </row>
    <row r="6" spans="1:27" ht="30" customHeight="1" x14ac:dyDescent="0.3">
      <c r="A6" s="15" t="s">
        <v>65</v>
      </c>
      <c r="B6" s="15" t="s">
        <v>63</v>
      </c>
      <c r="C6" s="15" t="s">
        <v>64</v>
      </c>
      <c r="D6" s="15" t="s">
        <v>58</v>
      </c>
      <c r="E6" s="15" t="s">
        <v>238</v>
      </c>
      <c r="F6" s="14">
        <v>32</v>
      </c>
      <c r="G6" s="14"/>
      <c r="H6" s="14"/>
      <c r="I6" s="14"/>
      <c r="J6" s="14"/>
      <c r="K6" s="14">
        <v>32</v>
      </c>
      <c r="L6" s="15" t="s">
        <v>95</v>
      </c>
      <c r="M6" s="14">
        <v>0.2</v>
      </c>
      <c r="N6" s="14">
        <f t="shared" si="0"/>
        <v>6.4</v>
      </c>
      <c r="O6" s="15" t="s">
        <v>190</v>
      </c>
      <c r="P6" s="15" t="s">
        <v>239</v>
      </c>
      <c r="Q6" s="2" t="s">
        <v>55</v>
      </c>
      <c r="R6" s="2" t="s">
        <v>98</v>
      </c>
      <c r="S6">
        <v>0.2</v>
      </c>
      <c r="T6" s="2" t="s">
        <v>66</v>
      </c>
      <c r="W6">
        <f>N6</f>
        <v>6.4</v>
      </c>
    </row>
    <row r="7" spans="1:27" ht="30" customHeight="1" x14ac:dyDescent="0.3">
      <c r="A7" s="15" t="s">
        <v>72</v>
      </c>
      <c r="B7" s="15" t="s">
        <v>70</v>
      </c>
      <c r="C7" s="15" t="s">
        <v>71</v>
      </c>
      <c r="D7" s="15" t="s">
        <v>58</v>
      </c>
      <c r="E7" s="15" t="s">
        <v>238</v>
      </c>
      <c r="F7" s="14">
        <v>10</v>
      </c>
      <c r="G7" s="14"/>
      <c r="H7" s="14"/>
      <c r="I7" s="14"/>
      <c r="J7" s="14"/>
      <c r="K7" s="14">
        <v>10</v>
      </c>
      <c r="L7" s="15" t="s">
        <v>95</v>
      </c>
      <c r="M7" s="14">
        <v>0.2</v>
      </c>
      <c r="N7" s="14">
        <f t="shared" si="0"/>
        <v>2</v>
      </c>
      <c r="O7" s="15" t="s">
        <v>190</v>
      </c>
      <c r="P7" s="15" t="s">
        <v>239</v>
      </c>
      <c r="Q7" s="2" t="s">
        <v>55</v>
      </c>
      <c r="R7" s="2" t="s">
        <v>98</v>
      </c>
      <c r="S7">
        <v>0.2</v>
      </c>
      <c r="T7" s="2" t="s">
        <v>73</v>
      </c>
      <c r="W7">
        <f>N7</f>
        <v>2</v>
      </c>
    </row>
    <row r="8" spans="1:27" ht="30" customHeight="1" x14ac:dyDescent="0.3">
      <c r="A8" s="15" t="s">
        <v>77</v>
      </c>
      <c r="B8" s="15" t="s">
        <v>74</v>
      </c>
      <c r="C8" s="15" t="s">
        <v>75</v>
      </c>
      <c r="D8" s="15" t="s">
        <v>76</v>
      </c>
      <c r="E8" s="15" t="s">
        <v>240</v>
      </c>
      <c r="F8" s="14">
        <v>647</v>
      </c>
      <c r="G8" s="14"/>
      <c r="H8" s="14"/>
      <c r="I8" s="14"/>
      <c r="J8" s="14"/>
      <c r="K8" s="14">
        <v>711</v>
      </c>
      <c r="L8" s="15" t="s">
        <v>95</v>
      </c>
      <c r="M8" s="14">
        <v>0.05</v>
      </c>
      <c r="N8" s="14">
        <f t="shared" si="0"/>
        <v>32.35</v>
      </c>
      <c r="O8" s="15" t="s">
        <v>190</v>
      </c>
      <c r="P8" s="15" t="s">
        <v>241</v>
      </c>
      <c r="Q8" s="2" t="s">
        <v>55</v>
      </c>
      <c r="R8" s="2" t="s">
        <v>98</v>
      </c>
      <c r="S8">
        <v>0.05</v>
      </c>
      <c r="T8" s="2" t="s">
        <v>78</v>
      </c>
      <c r="W8">
        <f>N8</f>
        <v>32.35</v>
      </c>
    </row>
    <row r="9" spans="1:27" ht="30" customHeight="1" x14ac:dyDescent="0.3">
      <c r="A9" s="15" t="s">
        <v>80</v>
      </c>
      <c r="B9" s="15" t="s">
        <v>74</v>
      </c>
      <c r="C9" s="15" t="s">
        <v>79</v>
      </c>
      <c r="D9" s="15" t="s">
        <v>76</v>
      </c>
      <c r="E9" s="15" t="s">
        <v>240</v>
      </c>
      <c r="F9" s="14">
        <v>104</v>
      </c>
      <c r="G9" s="14"/>
      <c r="H9" s="14"/>
      <c r="I9" s="14"/>
      <c r="J9" s="14"/>
      <c r="K9" s="14">
        <v>114</v>
      </c>
      <c r="L9" s="15" t="s">
        <v>95</v>
      </c>
      <c r="M9" s="14">
        <v>0.06</v>
      </c>
      <c r="N9" s="14">
        <f t="shared" si="0"/>
        <v>6.24</v>
      </c>
      <c r="O9" s="15" t="s">
        <v>190</v>
      </c>
      <c r="P9" s="15" t="s">
        <v>242</v>
      </c>
      <c r="Q9" s="2" t="s">
        <v>55</v>
      </c>
      <c r="R9" s="2" t="s">
        <v>98</v>
      </c>
      <c r="S9">
        <v>0.06</v>
      </c>
      <c r="T9" s="2" t="s">
        <v>81</v>
      </c>
      <c r="W9">
        <f>N9</f>
        <v>6.24</v>
      </c>
    </row>
    <row r="10" spans="1:27" ht="30" customHeight="1" x14ac:dyDescent="0.3">
      <c r="A10" s="15" t="s">
        <v>90</v>
      </c>
      <c r="B10" s="15" t="s">
        <v>87</v>
      </c>
      <c r="C10" s="15" t="s">
        <v>88</v>
      </c>
      <c r="D10" s="15" t="s">
        <v>89</v>
      </c>
      <c r="E10" s="15" t="s">
        <v>243</v>
      </c>
      <c r="F10" s="14">
        <v>1469</v>
      </c>
      <c r="G10" s="14"/>
      <c r="H10" s="14"/>
      <c r="I10" s="14"/>
      <c r="J10" s="14"/>
      <c r="K10" s="14">
        <v>1579</v>
      </c>
      <c r="L10" s="15" t="s">
        <v>103</v>
      </c>
      <c r="M10" s="14">
        <v>1.4999999999999999E-2</v>
      </c>
      <c r="N10" s="14">
        <f t="shared" si="0"/>
        <v>22.035</v>
      </c>
      <c r="O10" s="15" t="s">
        <v>196</v>
      </c>
      <c r="P10" s="15" t="s">
        <v>244</v>
      </c>
      <c r="Q10" s="2" t="s">
        <v>55</v>
      </c>
      <c r="R10" s="2" t="s">
        <v>104</v>
      </c>
      <c r="S10">
        <v>1.4999999999999999E-2</v>
      </c>
      <c r="T10" s="2" t="s">
        <v>91</v>
      </c>
      <c r="X10">
        <f>N10</f>
        <v>22.035</v>
      </c>
    </row>
    <row r="11" spans="1:27" ht="30" customHeight="1" x14ac:dyDescent="0.3">
      <c r="A11" s="15" t="s">
        <v>98</v>
      </c>
      <c r="B11" s="15" t="s">
        <v>95</v>
      </c>
      <c r="C11" s="15" t="s">
        <v>96</v>
      </c>
      <c r="D11" s="15" t="s">
        <v>97</v>
      </c>
      <c r="E11" s="15" t="s">
        <v>52</v>
      </c>
      <c r="F11" s="14">
        <f>SUM(W5:W10)</f>
        <v>46.99</v>
      </c>
      <c r="G11" s="14"/>
      <c r="H11" s="14"/>
      <c r="I11" s="14"/>
      <c r="J11" s="14"/>
      <c r="K11" s="14">
        <f>IF(TRUNC(F11*공량설정!B2/100, 공량설정!C3) = 0, 1, TRUNC(F11*공량설정!B2/100, 공량설정!C3))</f>
        <v>46</v>
      </c>
      <c r="L11" s="15" t="s">
        <v>52</v>
      </c>
      <c r="M11" s="14"/>
      <c r="N11" s="14"/>
      <c r="O11" s="14" t="s">
        <v>190</v>
      </c>
      <c r="P11" s="15" t="s">
        <v>52</v>
      </c>
      <c r="Q11" s="2" t="s">
        <v>55</v>
      </c>
      <c r="R11" s="2" t="s">
        <v>52</v>
      </c>
      <c r="T11" s="2" t="s">
        <v>99</v>
      </c>
    </row>
    <row r="12" spans="1:27" ht="30" customHeight="1" x14ac:dyDescent="0.3">
      <c r="A12" s="15" t="s">
        <v>101</v>
      </c>
      <c r="B12" s="15" t="s">
        <v>100</v>
      </c>
      <c r="C12" s="15" t="s">
        <v>96</v>
      </c>
      <c r="D12" s="15" t="s">
        <v>97</v>
      </c>
      <c r="E12" s="15" t="s">
        <v>52</v>
      </c>
      <c r="F12" s="14">
        <f>SUM(V5:V10)</f>
        <v>1.5399999999999998</v>
      </c>
      <c r="G12" s="14"/>
      <c r="H12" s="14"/>
      <c r="I12" s="14"/>
      <c r="J12" s="14"/>
      <c r="K12" s="14">
        <f>IF(TRUNC(F12*공량설정!B2/100, 공량설정!C4) = 0, 1, TRUNC(F12*공량설정!B2/100, 공량설정!C4))</f>
        <v>1</v>
      </c>
      <c r="L12" s="15" t="s">
        <v>52</v>
      </c>
      <c r="M12" s="14"/>
      <c r="N12" s="14"/>
      <c r="O12" s="14" t="s">
        <v>194</v>
      </c>
      <c r="P12" s="15" t="s">
        <v>52</v>
      </c>
      <c r="Q12" s="2" t="s">
        <v>55</v>
      </c>
      <c r="R12" s="2" t="s">
        <v>52</v>
      </c>
      <c r="T12" s="2" t="s">
        <v>102</v>
      </c>
    </row>
    <row r="13" spans="1:27" ht="30" customHeight="1" x14ac:dyDescent="0.3">
      <c r="A13" s="15" t="s">
        <v>104</v>
      </c>
      <c r="B13" s="15" t="s">
        <v>103</v>
      </c>
      <c r="C13" s="15" t="s">
        <v>96</v>
      </c>
      <c r="D13" s="15" t="s">
        <v>97</v>
      </c>
      <c r="E13" s="15" t="s">
        <v>52</v>
      </c>
      <c r="F13" s="14">
        <f>SUM(X5:X10)</f>
        <v>22.035</v>
      </c>
      <c r="G13" s="14"/>
      <c r="H13" s="14"/>
      <c r="I13" s="14"/>
      <c r="J13" s="14"/>
      <c r="K13" s="14">
        <f>IF(TRUNC(F13*공량설정!B2/100, 공량설정!C5) = 0, 1, TRUNC(F13*공량설정!B2/100, 공량설정!C5))</f>
        <v>22</v>
      </c>
      <c r="L13" s="15" t="s">
        <v>52</v>
      </c>
      <c r="M13" s="14"/>
      <c r="N13" s="14"/>
      <c r="O13" s="14" t="s">
        <v>196</v>
      </c>
      <c r="P13" s="15" t="s">
        <v>52</v>
      </c>
      <c r="Q13" s="2" t="s">
        <v>55</v>
      </c>
      <c r="R13" s="2" t="s">
        <v>52</v>
      </c>
      <c r="T13" s="2" t="s">
        <v>105</v>
      </c>
    </row>
    <row r="14" spans="1:27" ht="30" customHeight="1" x14ac:dyDescent="0.3">
      <c r="A14" s="14"/>
      <c r="B14" s="32" t="s">
        <v>245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27" ht="30" customHeight="1" x14ac:dyDescent="0.3">
      <c r="A15" s="15" t="s">
        <v>115</v>
      </c>
      <c r="B15" s="15" t="s">
        <v>113</v>
      </c>
      <c r="C15" s="15" t="s">
        <v>114</v>
      </c>
      <c r="D15" s="15" t="s">
        <v>58</v>
      </c>
      <c r="E15" s="15" t="s">
        <v>246</v>
      </c>
      <c r="F15" s="14">
        <v>11</v>
      </c>
      <c r="G15" s="14"/>
      <c r="H15" s="14"/>
      <c r="I15" s="14"/>
      <c r="J15" s="14"/>
      <c r="K15" s="14">
        <v>11</v>
      </c>
      <c r="L15" s="15" t="s">
        <v>100</v>
      </c>
      <c r="M15" s="14">
        <v>0.08</v>
      </c>
      <c r="N15" s="14">
        <f>F15*M15*(H15+100)/100*(I15+100)/100*(J15+100)/100</f>
        <v>0.88</v>
      </c>
      <c r="O15" s="15" t="s">
        <v>194</v>
      </c>
      <c r="P15" s="15" t="s">
        <v>247</v>
      </c>
      <c r="Q15" s="2" t="s">
        <v>112</v>
      </c>
      <c r="R15" s="2" t="s">
        <v>101</v>
      </c>
      <c r="S15">
        <v>0.08</v>
      </c>
      <c r="T15" s="2" t="s">
        <v>116</v>
      </c>
      <c r="V15">
        <f>N15</f>
        <v>0.88</v>
      </c>
    </row>
    <row r="16" spans="1:27" ht="30" customHeight="1" x14ac:dyDescent="0.3">
      <c r="A16" s="15" t="s">
        <v>65</v>
      </c>
      <c r="B16" s="15" t="s">
        <v>63</v>
      </c>
      <c r="C16" s="15" t="s">
        <v>64</v>
      </c>
      <c r="D16" s="15" t="s">
        <v>58</v>
      </c>
      <c r="E16" s="15" t="s">
        <v>238</v>
      </c>
      <c r="F16" s="14">
        <v>10</v>
      </c>
      <c r="G16" s="14"/>
      <c r="H16" s="14"/>
      <c r="I16" s="14"/>
      <c r="J16" s="14"/>
      <c r="K16" s="14">
        <v>10</v>
      </c>
      <c r="L16" s="15" t="s">
        <v>95</v>
      </c>
      <c r="M16" s="14">
        <v>0.2</v>
      </c>
      <c r="N16" s="14">
        <f>F16*M16*(H16+100)/100*(I16+100)/100*(J16+100)/100</f>
        <v>2</v>
      </c>
      <c r="O16" s="15" t="s">
        <v>190</v>
      </c>
      <c r="P16" s="15" t="s">
        <v>239</v>
      </c>
      <c r="Q16" s="2" t="s">
        <v>112</v>
      </c>
      <c r="R16" s="2" t="s">
        <v>98</v>
      </c>
      <c r="S16">
        <v>0.2</v>
      </c>
      <c r="T16" s="2" t="s">
        <v>117</v>
      </c>
      <c r="W16">
        <f>N16</f>
        <v>2</v>
      </c>
    </row>
    <row r="17" spans="1:27" ht="30" customHeight="1" x14ac:dyDescent="0.3">
      <c r="A17" s="15" t="s">
        <v>72</v>
      </c>
      <c r="B17" s="15" t="s">
        <v>70</v>
      </c>
      <c r="C17" s="15" t="s">
        <v>71</v>
      </c>
      <c r="D17" s="15" t="s">
        <v>58</v>
      </c>
      <c r="E17" s="15" t="s">
        <v>238</v>
      </c>
      <c r="F17" s="14">
        <v>10</v>
      </c>
      <c r="G17" s="14"/>
      <c r="H17" s="14"/>
      <c r="I17" s="14"/>
      <c r="J17" s="14"/>
      <c r="K17" s="14">
        <v>10</v>
      </c>
      <c r="L17" s="15" t="s">
        <v>95</v>
      </c>
      <c r="M17" s="14">
        <v>0.2</v>
      </c>
      <c r="N17" s="14">
        <f>F17*M17*(H17+100)/100*(I17+100)/100*(J17+100)/100</f>
        <v>2</v>
      </c>
      <c r="O17" s="15" t="s">
        <v>190</v>
      </c>
      <c r="P17" s="15" t="s">
        <v>239</v>
      </c>
      <c r="Q17" s="2" t="s">
        <v>112</v>
      </c>
      <c r="R17" s="2" t="s">
        <v>98</v>
      </c>
      <c r="S17">
        <v>0.2</v>
      </c>
      <c r="T17" s="2" t="s">
        <v>119</v>
      </c>
      <c r="W17">
        <f>N17</f>
        <v>2</v>
      </c>
    </row>
    <row r="18" spans="1:27" ht="30" customHeight="1" x14ac:dyDescent="0.3">
      <c r="A18" s="15" t="s">
        <v>77</v>
      </c>
      <c r="B18" s="15" t="s">
        <v>74</v>
      </c>
      <c r="C18" s="15" t="s">
        <v>75</v>
      </c>
      <c r="D18" s="15" t="s">
        <v>76</v>
      </c>
      <c r="E18" s="15" t="s">
        <v>240</v>
      </c>
      <c r="F18" s="14">
        <v>270</v>
      </c>
      <c r="G18" s="14"/>
      <c r="H18" s="14"/>
      <c r="I18" s="14"/>
      <c r="J18" s="14"/>
      <c r="K18" s="14">
        <v>297</v>
      </c>
      <c r="L18" s="15" t="s">
        <v>95</v>
      </c>
      <c r="M18" s="14">
        <v>0.05</v>
      </c>
      <c r="N18" s="14">
        <f>F18*M18*(H18+100)/100*(I18+100)/100*(J18+100)/100</f>
        <v>13.5</v>
      </c>
      <c r="O18" s="15" t="s">
        <v>190</v>
      </c>
      <c r="P18" s="15" t="s">
        <v>241</v>
      </c>
      <c r="Q18" s="2" t="s">
        <v>112</v>
      </c>
      <c r="R18" s="2" t="s">
        <v>98</v>
      </c>
      <c r="S18">
        <v>0.05</v>
      </c>
      <c r="T18" s="2" t="s">
        <v>120</v>
      </c>
      <c r="W18">
        <f>N18</f>
        <v>13.5</v>
      </c>
    </row>
    <row r="19" spans="1:27" ht="30" customHeight="1" x14ac:dyDescent="0.3">
      <c r="A19" s="15" t="s">
        <v>124</v>
      </c>
      <c r="B19" s="15" t="s">
        <v>122</v>
      </c>
      <c r="C19" s="15" t="s">
        <v>123</v>
      </c>
      <c r="D19" s="15" t="s">
        <v>76</v>
      </c>
      <c r="E19" s="15" t="s">
        <v>248</v>
      </c>
      <c r="F19" s="14">
        <v>270</v>
      </c>
      <c r="G19" s="14"/>
      <c r="H19" s="14"/>
      <c r="I19" s="14"/>
      <c r="J19" s="14"/>
      <c r="K19" s="14">
        <v>290</v>
      </c>
      <c r="L19" s="15" t="s">
        <v>103</v>
      </c>
      <c r="M19" s="14">
        <v>1.7999999999999999E-2</v>
      </c>
      <c r="N19" s="14">
        <f>F19*M19*(H19+100)/100*(I19+100)/100*(J19+100)/100</f>
        <v>4.8599999999999994</v>
      </c>
      <c r="O19" s="15" t="s">
        <v>196</v>
      </c>
      <c r="P19" s="15" t="s">
        <v>249</v>
      </c>
      <c r="Q19" s="2" t="s">
        <v>112</v>
      </c>
      <c r="R19" s="2" t="s">
        <v>104</v>
      </c>
      <c r="S19">
        <v>1.7999999999999999E-2</v>
      </c>
      <c r="T19" s="2" t="s">
        <v>125</v>
      </c>
      <c r="X19">
        <f>N19</f>
        <v>4.8599999999999994</v>
      </c>
    </row>
    <row r="20" spans="1:27" ht="30" customHeight="1" x14ac:dyDescent="0.3">
      <c r="A20" s="15" t="s">
        <v>98</v>
      </c>
      <c r="B20" s="15" t="s">
        <v>95</v>
      </c>
      <c r="C20" s="15" t="s">
        <v>96</v>
      </c>
      <c r="D20" s="15" t="s">
        <v>97</v>
      </c>
      <c r="E20" s="15" t="s">
        <v>52</v>
      </c>
      <c r="F20" s="14">
        <f>SUM(W15:W19)</f>
        <v>17.5</v>
      </c>
      <c r="G20" s="14"/>
      <c r="H20" s="14"/>
      <c r="I20" s="14"/>
      <c r="J20" s="14"/>
      <c r="K20" s="14">
        <f>IF(TRUNC(F20*공량설정!B6/100, 공량설정!C7) = 0, 1, TRUNC(F20*공량설정!B6/100, 공량설정!C7))</f>
        <v>17</v>
      </c>
      <c r="L20" s="15" t="s">
        <v>52</v>
      </c>
      <c r="M20" s="14"/>
      <c r="N20" s="14"/>
      <c r="O20" s="14" t="s">
        <v>190</v>
      </c>
      <c r="P20" s="15" t="s">
        <v>52</v>
      </c>
      <c r="Q20" s="2" t="s">
        <v>112</v>
      </c>
      <c r="R20" s="2" t="s">
        <v>52</v>
      </c>
      <c r="T20" s="2" t="s">
        <v>126</v>
      </c>
    </row>
    <row r="21" spans="1:27" ht="30" customHeight="1" x14ac:dyDescent="0.3">
      <c r="A21" s="15" t="s">
        <v>101</v>
      </c>
      <c r="B21" s="15" t="s">
        <v>100</v>
      </c>
      <c r="C21" s="15" t="s">
        <v>96</v>
      </c>
      <c r="D21" s="15" t="s">
        <v>97</v>
      </c>
      <c r="E21" s="15" t="s">
        <v>52</v>
      </c>
      <c r="F21" s="14">
        <f>SUM(V15:V19)</f>
        <v>0.88</v>
      </c>
      <c r="G21" s="14"/>
      <c r="H21" s="14"/>
      <c r="I21" s="14"/>
      <c r="J21" s="14"/>
      <c r="K21" s="14">
        <f>IF(TRUNC(F21*공량설정!B6/100, 공량설정!C8) = 0, 1, TRUNC(F21*공량설정!B6/100, 공량설정!C8))</f>
        <v>1</v>
      </c>
      <c r="L21" s="15" t="s">
        <v>52</v>
      </c>
      <c r="M21" s="14"/>
      <c r="N21" s="14"/>
      <c r="O21" s="14" t="s">
        <v>194</v>
      </c>
      <c r="P21" s="15" t="s">
        <v>52</v>
      </c>
      <c r="Q21" s="2" t="s">
        <v>112</v>
      </c>
      <c r="R21" s="2" t="s">
        <v>52</v>
      </c>
      <c r="T21" s="2" t="s">
        <v>127</v>
      </c>
    </row>
    <row r="22" spans="1:27" ht="30" customHeight="1" x14ac:dyDescent="0.3">
      <c r="A22" s="15" t="s">
        <v>104</v>
      </c>
      <c r="B22" s="15" t="s">
        <v>103</v>
      </c>
      <c r="C22" s="15" t="s">
        <v>96</v>
      </c>
      <c r="D22" s="15" t="s">
        <v>97</v>
      </c>
      <c r="E22" s="15" t="s">
        <v>52</v>
      </c>
      <c r="F22" s="14">
        <f>SUM(X15:X19)</f>
        <v>4.8599999999999994</v>
      </c>
      <c r="G22" s="14"/>
      <c r="H22" s="14"/>
      <c r="I22" s="14"/>
      <c r="J22" s="14"/>
      <c r="K22" s="14">
        <f>IF(TRUNC(F22*공량설정!B6/100, 공량설정!C9) = 0, 1, TRUNC(F22*공량설정!B6/100, 공량설정!C9))</f>
        <v>4</v>
      </c>
      <c r="L22" s="15" t="s">
        <v>52</v>
      </c>
      <c r="M22" s="14"/>
      <c r="N22" s="14"/>
      <c r="O22" s="14" t="s">
        <v>196</v>
      </c>
      <c r="P22" s="15" t="s">
        <v>52</v>
      </c>
      <c r="Q22" s="2" t="s">
        <v>112</v>
      </c>
      <c r="R22" s="2" t="s">
        <v>52</v>
      </c>
      <c r="T22" s="2" t="s">
        <v>128</v>
      </c>
    </row>
    <row r="23" spans="1:27" ht="30" customHeight="1" x14ac:dyDescent="0.3">
      <c r="A23" s="14"/>
      <c r="B23" s="32" t="s">
        <v>250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27" ht="30" customHeight="1" x14ac:dyDescent="0.3">
      <c r="A24" s="15" t="s">
        <v>140</v>
      </c>
      <c r="B24" s="15" t="s">
        <v>139</v>
      </c>
      <c r="C24" s="15" t="s">
        <v>52</v>
      </c>
      <c r="D24" s="15" t="s">
        <v>132</v>
      </c>
      <c r="E24" s="15" t="s">
        <v>251</v>
      </c>
      <c r="F24" s="14">
        <v>3</v>
      </c>
      <c r="G24" s="14"/>
      <c r="H24" s="14"/>
      <c r="I24" s="14"/>
      <c r="J24" s="14"/>
      <c r="K24" s="14">
        <v>3</v>
      </c>
      <c r="L24" s="15" t="s">
        <v>167</v>
      </c>
      <c r="M24" s="14">
        <v>0.35</v>
      </c>
      <c r="N24" s="14">
        <f>F24*M24*(H24+100)/100*(I24+100)/100*(J24+100)/100</f>
        <v>1.0499999999999998</v>
      </c>
      <c r="O24" s="15" t="s">
        <v>193</v>
      </c>
      <c r="P24" s="15" t="s">
        <v>252</v>
      </c>
      <c r="Q24" s="2" t="s">
        <v>130</v>
      </c>
      <c r="R24" s="2" t="s">
        <v>169</v>
      </c>
      <c r="S24">
        <v>0.35</v>
      </c>
      <c r="T24" s="2" t="s">
        <v>141</v>
      </c>
      <c r="Y24">
        <f>N24</f>
        <v>1.0499999999999998</v>
      </c>
    </row>
    <row r="25" spans="1:27" ht="30" customHeight="1" x14ac:dyDescent="0.3">
      <c r="A25" s="15" t="s">
        <v>52</v>
      </c>
      <c r="B25" s="15" t="s">
        <v>52</v>
      </c>
      <c r="C25" s="15" t="s">
        <v>52</v>
      </c>
      <c r="D25" s="15" t="s">
        <v>52</v>
      </c>
      <c r="E25" s="15" t="s">
        <v>52</v>
      </c>
      <c r="F25" s="14"/>
      <c r="G25" s="14"/>
      <c r="H25" s="14"/>
      <c r="I25" s="14"/>
      <c r="J25" s="14"/>
      <c r="K25" s="14"/>
      <c r="L25" s="15" t="s">
        <v>171</v>
      </c>
      <c r="M25" s="14">
        <v>0.21</v>
      </c>
      <c r="N25" s="14">
        <f>F24*M25*(H24+100)/100*(I24+100)/100*(J24+100)/100</f>
        <v>0.63</v>
      </c>
      <c r="O25" s="15" t="s">
        <v>195</v>
      </c>
      <c r="P25" s="15" t="s">
        <v>253</v>
      </c>
      <c r="Q25" s="2" t="s">
        <v>130</v>
      </c>
      <c r="R25" s="2" t="s">
        <v>172</v>
      </c>
      <c r="S25">
        <v>0.21</v>
      </c>
      <c r="T25" s="2" t="s">
        <v>141</v>
      </c>
      <c r="Z25">
        <f>N25</f>
        <v>0.63</v>
      </c>
    </row>
    <row r="26" spans="1:27" ht="30" customHeight="1" x14ac:dyDescent="0.3">
      <c r="A26" s="15" t="s">
        <v>143</v>
      </c>
      <c r="B26" s="15" t="s">
        <v>142</v>
      </c>
      <c r="C26" s="15" t="s">
        <v>52</v>
      </c>
      <c r="D26" s="15" t="s">
        <v>132</v>
      </c>
      <c r="E26" s="15" t="s">
        <v>251</v>
      </c>
      <c r="F26" s="14">
        <v>14</v>
      </c>
      <c r="G26" s="14"/>
      <c r="H26" s="14"/>
      <c r="I26" s="14"/>
      <c r="J26" s="14"/>
      <c r="K26" s="14">
        <v>14</v>
      </c>
      <c r="L26" s="15" t="s">
        <v>167</v>
      </c>
      <c r="M26" s="14">
        <v>0.35</v>
      </c>
      <c r="N26" s="14">
        <f>F26*M26*(H26+100)/100*(I26+100)/100*(J26+100)/100</f>
        <v>4.8999999999999995</v>
      </c>
      <c r="O26" s="15" t="s">
        <v>193</v>
      </c>
      <c r="P26" s="15" t="s">
        <v>252</v>
      </c>
      <c r="Q26" s="2" t="s">
        <v>130</v>
      </c>
      <c r="R26" s="2" t="s">
        <v>169</v>
      </c>
      <c r="S26">
        <v>0.35</v>
      </c>
      <c r="T26" s="2" t="s">
        <v>144</v>
      </c>
      <c r="Y26">
        <f>N26</f>
        <v>4.8999999999999995</v>
      </c>
    </row>
    <row r="27" spans="1:27" ht="30" customHeight="1" x14ac:dyDescent="0.3">
      <c r="A27" s="15" t="s">
        <v>52</v>
      </c>
      <c r="B27" s="15" t="s">
        <v>52</v>
      </c>
      <c r="C27" s="15" t="s">
        <v>52</v>
      </c>
      <c r="D27" s="15" t="s">
        <v>52</v>
      </c>
      <c r="E27" s="15" t="s">
        <v>52</v>
      </c>
      <c r="F27" s="14"/>
      <c r="G27" s="14"/>
      <c r="H27" s="14"/>
      <c r="I27" s="14"/>
      <c r="J27" s="14"/>
      <c r="K27" s="14"/>
      <c r="L27" s="15" t="s">
        <v>171</v>
      </c>
      <c r="M27" s="14">
        <v>0.21</v>
      </c>
      <c r="N27" s="14">
        <f>F26*M27*(H26+100)/100*(I26+100)/100*(J26+100)/100</f>
        <v>2.94</v>
      </c>
      <c r="O27" s="15" t="s">
        <v>195</v>
      </c>
      <c r="P27" s="15" t="s">
        <v>253</v>
      </c>
      <c r="Q27" s="2" t="s">
        <v>130</v>
      </c>
      <c r="R27" s="2" t="s">
        <v>172</v>
      </c>
      <c r="S27">
        <v>0.21</v>
      </c>
      <c r="T27" s="2" t="s">
        <v>144</v>
      </c>
      <c r="Z27">
        <f>N27</f>
        <v>2.94</v>
      </c>
    </row>
    <row r="28" spans="1:27" ht="30" customHeight="1" x14ac:dyDescent="0.3">
      <c r="A28" s="15" t="s">
        <v>147</v>
      </c>
      <c r="B28" s="15" t="s">
        <v>145</v>
      </c>
      <c r="C28" s="15" t="s">
        <v>146</v>
      </c>
      <c r="D28" s="15" t="s">
        <v>132</v>
      </c>
      <c r="E28" s="15" t="s">
        <v>251</v>
      </c>
      <c r="F28" s="14">
        <v>3</v>
      </c>
      <c r="G28" s="14"/>
      <c r="H28" s="14"/>
      <c r="I28" s="14"/>
      <c r="J28" s="14"/>
      <c r="K28" s="14">
        <v>3</v>
      </c>
      <c r="L28" s="15" t="s">
        <v>164</v>
      </c>
      <c r="M28" s="14">
        <v>0.23</v>
      </c>
      <c r="N28" s="14">
        <f>F28*M28*(H28+100)/100*(I28+100)/100*(J28+100)/100</f>
        <v>0.69</v>
      </c>
      <c r="O28" s="15" t="s">
        <v>192</v>
      </c>
      <c r="P28" s="15" t="s">
        <v>254</v>
      </c>
      <c r="Q28" s="2" t="s">
        <v>130</v>
      </c>
      <c r="R28" s="2" t="s">
        <v>165</v>
      </c>
      <c r="S28">
        <v>0.23</v>
      </c>
      <c r="T28" s="2" t="s">
        <v>148</v>
      </c>
      <c r="AA28">
        <f>N28</f>
        <v>0.69</v>
      </c>
    </row>
    <row r="29" spans="1:27" ht="30" customHeight="1" x14ac:dyDescent="0.3">
      <c r="A29" s="15" t="s">
        <v>52</v>
      </c>
      <c r="B29" s="15" t="s">
        <v>52</v>
      </c>
      <c r="C29" s="15" t="s">
        <v>52</v>
      </c>
      <c r="D29" s="15" t="s">
        <v>52</v>
      </c>
      <c r="E29" s="15" t="s">
        <v>52</v>
      </c>
      <c r="F29" s="14"/>
      <c r="G29" s="14"/>
      <c r="H29" s="14"/>
      <c r="I29" s="14"/>
      <c r="J29" s="14"/>
      <c r="K29" s="14"/>
      <c r="L29" s="15" t="s">
        <v>171</v>
      </c>
      <c r="M29" s="14">
        <v>0.23</v>
      </c>
      <c r="N29" s="14">
        <f>F28*M29*(H28+100)/100*(I28+100)/100*(J28+100)/100</f>
        <v>0.69</v>
      </c>
      <c r="O29" s="15" t="s">
        <v>195</v>
      </c>
      <c r="P29" s="15" t="s">
        <v>254</v>
      </c>
      <c r="Q29" s="2" t="s">
        <v>130</v>
      </c>
      <c r="R29" s="2" t="s">
        <v>172</v>
      </c>
      <c r="S29">
        <v>0.23</v>
      </c>
      <c r="T29" s="2" t="s">
        <v>148</v>
      </c>
      <c r="Z29">
        <f>N29</f>
        <v>0.69</v>
      </c>
    </row>
    <row r="30" spans="1:27" ht="30" customHeight="1" x14ac:dyDescent="0.3">
      <c r="A30" s="15" t="s">
        <v>150</v>
      </c>
      <c r="B30" s="15" t="s">
        <v>145</v>
      </c>
      <c r="C30" s="15" t="s">
        <v>149</v>
      </c>
      <c r="D30" s="15" t="s">
        <v>132</v>
      </c>
      <c r="E30" s="15" t="s">
        <v>251</v>
      </c>
      <c r="F30" s="14">
        <v>14</v>
      </c>
      <c r="G30" s="14"/>
      <c r="H30" s="14"/>
      <c r="I30" s="14"/>
      <c r="J30" s="14"/>
      <c r="K30" s="14">
        <v>14</v>
      </c>
      <c r="L30" s="15" t="s">
        <v>164</v>
      </c>
      <c r="M30" s="14">
        <v>0.23</v>
      </c>
      <c r="N30" s="14">
        <f>F30*M30*(H30+100)/100*(I30+100)/100*(J30+100)/100</f>
        <v>3.22</v>
      </c>
      <c r="O30" s="15" t="s">
        <v>192</v>
      </c>
      <c r="P30" s="15" t="s">
        <v>254</v>
      </c>
      <c r="Q30" s="2" t="s">
        <v>130</v>
      </c>
      <c r="R30" s="2" t="s">
        <v>165</v>
      </c>
      <c r="S30">
        <v>0.23</v>
      </c>
      <c r="T30" s="2" t="s">
        <v>151</v>
      </c>
      <c r="AA30">
        <f>N30</f>
        <v>3.22</v>
      </c>
    </row>
    <row r="31" spans="1:27" ht="30" customHeight="1" x14ac:dyDescent="0.3">
      <c r="A31" s="15" t="s">
        <v>52</v>
      </c>
      <c r="B31" s="15" t="s">
        <v>52</v>
      </c>
      <c r="C31" s="15" t="s">
        <v>52</v>
      </c>
      <c r="D31" s="15" t="s">
        <v>52</v>
      </c>
      <c r="E31" s="15" t="s">
        <v>52</v>
      </c>
      <c r="F31" s="14"/>
      <c r="G31" s="14"/>
      <c r="H31" s="14"/>
      <c r="I31" s="14"/>
      <c r="J31" s="14"/>
      <c r="K31" s="14"/>
      <c r="L31" s="15" t="s">
        <v>171</v>
      </c>
      <c r="M31" s="14">
        <v>0.23</v>
      </c>
      <c r="N31" s="14">
        <f>F30*M31*(H30+100)/100*(I30+100)/100*(J30+100)/100</f>
        <v>3.22</v>
      </c>
      <c r="O31" s="15" t="s">
        <v>195</v>
      </c>
      <c r="P31" s="15" t="s">
        <v>254</v>
      </c>
      <c r="Q31" s="2" t="s">
        <v>130</v>
      </c>
      <c r="R31" s="2" t="s">
        <v>172</v>
      </c>
      <c r="S31">
        <v>0.23</v>
      </c>
      <c r="T31" s="2" t="s">
        <v>151</v>
      </c>
      <c r="Z31">
        <f>N31</f>
        <v>3.22</v>
      </c>
    </row>
    <row r="32" spans="1:27" ht="30" customHeight="1" x14ac:dyDescent="0.3">
      <c r="A32" s="15" t="s">
        <v>77</v>
      </c>
      <c r="B32" s="15" t="s">
        <v>74</v>
      </c>
      <c r="C32" s="15" t="s">
        <v>75</v>
      </c>
      <c r="D32" s="15" t="s">
        <v>76</v>
      </c>
      <c r="E32" s="15" t="s">
        <v>240</v>
      </c>
      <c r="F32" s="14">
        <v>115</v>
      </c>
      <c r="G32" s="14"/>
      <c r="H32" s="14"/>
      <c r="I32" s="14"/>
      <c r="J32" s="14"/>
      <c r="K32" s="14">
        <v>126</v>
      </c>
      <c r="L32" s="15" t="s">
        <v>95</v>
      </c>
      <c r="M32" s="14">
        <v>0.05</v>
      </c>
      <c r="N32" s="14">
        <f>F32*M32*(H32+100)/100*(I32+100)/100*(J32+100)/100</f>
        <v>5.75</v>
      </c>
      <c r="O32" s="15" t="s">
        <v>190</v>
      </c>
      <c r="P32" s="15" t="s">
        <v>241</v>
      </c>
      <c r="Q32" s="2" t="s">
        <v>130</v>
      </c>
      <c r="R32" s="2" t="s">
        <v>98</v>
      </c>
      <c r="S32">
        <v>0.05</v>
      </c>
      <c r="T32" s="2" t="s">
        <v>152</v>
      </c>
      <c r="W32">
        <f>N32</f>
        <v>5.75</v>
      </c>
    </row>
    <row r="33" spans="1:24" ht="30" customHeight="1" x14ac:dyDescent="0.3">
      <c r="A33" s="15" t="s">
        <v>80</v>
      </c>
      <c r="B33" s="15" t="s">
        <v>74</v>
      </c>
      <c r="C33" s="15" t="s">
        <v>79</v>
      </c>
      <c r="D33" s="15" t="s">
        <v>76</v>
      </c>
      <c r="E33" s="15" t="s">
        <v>240</v>
      </c>
      <c r="F33" s="14">
        <v>118</v>
      </c>
      <c r="G33" s="14"/>
      <c r="H33" s="14"/>
      <c r="I33" s="14"/>
      <c r="J33" s="14"/>
      <c r="K33" s="14">
        <v>129</v>
      </c>
      <c r="L33" s="15" t="s">
        <v>95</v>
      </c>
      <c r="M33" s="14">
        <v>0.06</v>
      </c>
      <c r="N33" s="14">
        <f>F33*M33*(H33+100)/100*(I33+100)/100*(J33+100)/100</f>
        <v>7.08</v>
      </c>
      <c r="O33" s="15" t="s">
        <v>190</v>
      </c>
      <c r="P33" s="15" t="s">
        <v>242</v>
      </c>
      <c r="Q33" s="2" t="s">
        <v>130</v>
      </c>
      <c r="R33" s="2" t="s">
        <v>98</v>
      </c>
      <c r="S33">
        <v>0.06</v>
      </c>
      <c r="T33" s="2" t="s">
        <v>153</v>
      </c>
      <c r="W33">
        <f>N33</f>
        <v>7.08</v>
      </c>
    </row>
    <row r="34" spans="1:24" ht="30" customHeight="1" x14ac:dyDescent="0.3">
      <c r="A34" s="15" t="s">
        <v>155</v>
      </c>
      <c r="B34" s="15" t="s">
        <v>74</v>
      </c>
      <c r="C34" s="15" t="s">
        <v>154</v>
      </c>
      <c r="D34" s="15" t="s">
        <v>76</v>
      </c>
      <c r="E34" s="15" t="s">
        <v>240</v>
      </c>
      <c r="F34" s="14">
        <v>80</v>
      </c>
      <c r="G34" s="14"/>
      <c r="H34" s="14"/>
      <c r="I34" s="14"/>
      <c r="J34" s="14"/>
      <c r="K34" s="14">
        <v>88</v>
      </c>
      <c r="L34" s="15" t="s">
        <v>95</v>
      </c>
      <c r="M34" s="14">
        <v>0.08</v>
      </c>
      <c r="N34" s="14">
        <f>F34*M34*(H34+100)/100*(I34+100)/100*(J34+100)/100</f>
        <v>6.4</v>
      </c>
      <c r="O34" s="15" t="s">
        <v>190</v>
      </c>
      <c r="P34" s="15" t="s">
        <v>247</v>
      </c>
      <c r="Q34" s="2" t="s">
        <v>130</v>
      </c>
      <c r="R34" s="2" t="s">
        <v>98</v>
      </c>
      <c r="S34">
        <v>0.08</v>
      </c>
      <c r="T34" s="2" t="s">
        <v>156</v>
      </c>
      <c r="W34">
        <f>N34</f>
        <v>6.4</v>
      </c>
    </row>
    <row r="35" spans="1:24" ht="30" customHeight="1" x14ac:dyDescent="0.3">
      <c r="A35" s="15" t="s">
        <v>160</v>
      </c>
      <c r="B35" s="15" t="s">
        <v>158</v>
      </c>
      <c r="C35" s="15" t="s">
        <v>159</v>
      </c>
      <c r="D35" s="15" t="s">
        <v>58</v>
      </c>
      <c r="E35" s="15" t="s">
        <v>255</v>
      </c>
      <c r="F35" s="14">
        <v>16</v>
      </c>
      <c r="G35" s="14"/>
      <c r="H35" s="14"/>
      <c r="I35" s="14"/>
      <c r="J35" s="14"/>
      <c r="K35" s="14">
        <v>16</v>
      </c>
      <c r="L35" s="15" t="s">
        <v>95</v>
      </c>
      <c r="M35" s="14">
        <v>0.22</v>
      </c>
      <c r="N35" s="14">
        <f>F35*M35*(H35+100)/100*(I35+100)/100*(J35+100)/100</f>
        <v>3.52</v>
      </c>
      <c r="O35" s="15" t="s">
        <v>190</v>
      </c>
      <c r="P35" s="15" t="s">
        <v>256</v>
      </c>
      <c r="Q35" s="2" t="s">
        <v>130</v>
      </c>
      <c r="R35" s="2" t="s">
        <v>98</v>
      </c>
      <c r="S35">
        <v>0.22</v>
      </c>
      <c r="T35" s="2" t="s">
        <v>161</v>
      </c>
      <c r="W35">
        <f>N35</f>
        <v>3.52</v>
      </c>
    </row>
    <row r="36" spans="1:24" ht="30" customHeight="1" x14ac:dyDescent="0.3">
      <c r="A36" s="15" t="s">
        <v>90</v>
      </c>
      <c r="B36" s="15" t="s">
        <v>87</v>
      </c>
      <c r="C36" s="15" t="s">
        <v>88</v>
      </c>
      <c r="D36" s="15" t="s">
        <v>89</v>
      </c>
      <c r="E36" s="15" t="s">
        <v>243</v>
      </c>
      <c r="F36" s="14">
        <v>1166</v>
      </c>
      <c r="G36" s="14"/>
      <c r="H36" s="14"/>
      <c r="I36" s="14"/>
      <c r="J36" s="14"/>
      <c r="K36" s="14">
        <v>1253</v>
      </c>
      <c r="L36" s="15" t="s">
        <v>103</v>
      </c>
      <c r="M36" s="14">
        <v>1.4999999999999999E-2</v>
      </c>
      <c r="N36" s="14">
        <f>F36*M36*(H36+100)/100*(I36+100)/100*(J36+100)/100</f>
        <v>17.489999999999998</v>
      </c>
      <c r="O36" s="15" t="s">
        <v>196</v>
      </c>
      <c r="P36" s="15" t="s">
        <v>244</v>
      </c>
      <c r="Q36" s="2" t="s">
        <v>130</v>
      </c>
      <c r="R36" s="2" t="s">
        <v>104</v>
      </c>
      <c r="S36">
        <v>1.4999999999999999E-2</v>
      </c>
      <c r="T36" s="2" t="s">
        <v>162</v>
      </c>
      <c r="X36">
        <f>N36</f>
        <v>17.489999999999998</v>
      </c>
    </row>
    <row r="37" spans="1:24" ht="30" customHeight="1" x14ac:dyDescent="0.3">
      <c r="A37" s="15" t="s">
        <v>98</v>
      </c>
      <c r="B37" s="15" t="s">
        <v>95</v>
      </c>
      <c r="C37" s="15" t="s">
        <v>96</v>
      </c>
      <c r="D37" s="15" t="s">
        <v>97</v>
      </c>
      <c r="E37" s="15" t="s">
        <v>52</v>
      </c>
      <c r="F37" s="14">
        <f>SUM(W24:W36)</f>
        <v>22.75</v>
      </c>
      <c r="G37" s="14"/>
      <c r="H37" s="14"/>
      <c r="I37" s="14"/>
      <c r="J37" s="14"/>
      <c r="K37" s="14">
        <f>IF(TRUNC(F37*공량설정!B10/100, 공량설정!C11) = 0, 1, TRUNC(F37*공량설정!B10/100, 공량설정!C11))</f>
        <v>22</v>
      </c>
      <c r="L37" s="15" t="s">
        <v>52</v>
      </c>
      <c r="M37" s="14"/>
      <c r="N37" s="14"/>
      <c r="O37" s="14" t="s">
        <v>190</v>
      </c>
      <c r="P37" s="15" t="s">
        <v>52</v>
      </c>
      <c r="Q37" s="2" t="s">
        <v>130</v>
      </c>
      <c r="R37" s="2" t="s">
        <v>52</v>
      </c>
      <c r="T37" s="2" t="s">
        <v>163</v>
      </c>
    </row>
    <row r="38" spans="1:24" ht="30" customHeight="1" x14ac:dyDescent="0.3">
      <c r="A38" s="15" t="s">
        <v>165</v>
      </c>
      <c r="B38" s="15" t="s">
        <v>164</v>
      </c>
      <c r="C38" s="15" t="s">
        <v>96</v>
      </c>
      <c r="D38" s="15" t="s">
        <v>97</v>
      </c>
      <c r="E38" s="15" t="s">
        <v>52</v>
      </c>
      <c r="F38" s="14">
        <f>SUM(AA24:AA36)</f>
        <v>3.91</v>
      </c>
      <c r="G38" s="14"/>
      <c r="H38" s="14"/>
      <c r="I38" s="14"/>
      <c r="J38" s="14"/>
      <c r="K38" s="14">
        <f>IF(TRUNC(F38*공량설정!B10/100, 공량설정!C12) = 0, 1, TRUNC(F38*공량설정!B10/100, 공량설정!C12))</f>
        <v>3</v>
      </c>
      <c r="L38" s="15" t="s">
        <v>52</v>
      </c>
      <c r="M38" s="14"/>
      <c r="N38" s="14"/>
      <c r="O38" s="14" t="s">
        <v>192</v>
      </c>
      <c r="P38" s="15" t="s">
        <v>52</v>
      </c>
      <c r="Q38" s="2" t="s">
        <v>130</v>
      </c>
      <c r="R38" s="2" t="s">
        <v>52</v>
      </c>
      <c r="T38" s="2" t="s">
        <v>166</v>
      </c>
    </row>
    <row r="39" spans="1:24" ht="30" customHeight="1" x14ac:dyDescent="0.3">
      <c r="A39" s="15" t="s">
        <v>169</v>
      </c>
      <c r="B39" s="15" t="s">
        <v>167</v>
      </c>
      <c r="C39" s="15" t="s">
        <v>168</v>
      </c>
      <c r="D39" s="15" t="s">
        <v>97</v>
      </c>
      <c r="E39" s="15" t="s">
        <v>52</v>
      </c>
      <c r="F39" s="14">
        <f>SUM(Y24:Y36)</f>
        <v>5.9499999999999993</v>
      </c>
      <c r="G39" s="14"/>
      <c r="H39" s="14"/>
      <c r="I39" s="14"/>
      <c r="J39" s="14"/>
      <c r="K39" s="14">
        <f>IF(TRUNC(F39*공량설정!B10/100, 공량설정!C13) = 0, 1, TRUNC(F39*공량설정!B10/100, 공량설정!C13))</f>
        <v>5</v>
      </c>
      <c r="L39" s="15" t="s">
        <v>52</v>
      </c>
      <c r="M39" s="14"/>
      <c r="N39" s="14"/>
      <c r="O39" s="14" t="s">
        <v>193</v>
      </c>
      <c r="P39" s="15" t="s">
        <v>52</v>
      </c>
      <c r="Q39" s="2" t="s">
        <v>130</v>
      </c>
      <c r="R39" s="2" t="s">
        <v>52</v>
      </c>
      <c r="T39" s="2" t="s">
        <v>170</v>
      </c>
    </row>
    <row r="40" spans="1:24" ht="30" customHeight="1" x14ac:dyDescent="0.3">
      <c r="A40" s="15" t="s">
        <v>172</v>
      </c>
      <c r="B40" s="15" t="s">
        <v>171</v>
      </c>
      <c r="C40" s="15" t="s">
        <v>96</v>
      </c>
      <c r="D40" s="15" t="s">
        <v>97</v>
      </c>
      <c r="E40" s="15" t="s">
        <v>52</v>
      </c>
      <c r="F40" s="14">
        <f>SUM(Z24:Z36)</f>
        <v>7.48</v>
      </c>
      <c r="G40" s="14"/>
      <c r="H40" s="14"/>
      <c r="I40" s="14"/>
      <c r="J40" s="14"/>
      <c r="K40" s="14">
        <f>IF(TRUNC(F40*공량설정!B10/100, 공량설정!C14) = 0, 1, TRUNC(F40*공량설정!B10/100, 공량설정!C14))</f>
        <v>7</v>
      </c>
      <c r="L40" s="15" t="s">
        <v>52</v>
      </c>
      <c r="M40" s="14"/>
      <c r="N40" s="14"/>
      <c r="O40" s="14" t="s">
        <v>195</v>
      </c>
      <c r="P40" s="15" t="s">
        <v>52</v>
      </c>
      <c r="Q40" s="2" t="s">
        <v>130</v>
      </c>
      <c r="R40" s="2" t="s">
        <v>52</v>
      </c>
      <c r="T40" s="2" t="s">
        <v>173</v>
      </c>
    </row>
    <row r="41" spans="1:24" ht="30" customHeight="1" x14ac:dyDescent="0.3">
      <c r="A41" s="15" t="s">
        <v>104</v>
      </c>
      <c r="B41" s="15" t="s">
        <v>103</v>
      </c>
      <c r="C41" s="15" t="s">
        <v>96</v>
      </c>
      <c r="D41" s="15" t="s">
        <v>97</v>
      </c>
      <c r="E41" s="15" t="s">
        <v>52</v>
      </c>
      <c r="F41" s="14">
        <f>SUM(X24:X36)</f>
        <v>17.489999999999998</v>
      </c>
      <c r="G41" s="14"/>
      <c r="H41" s="14"/>
      <c r="I41" s="14"/>
      <c r="J41" s="14"/>
      <c r="K41" s="14">
        <f>IF(TRUNC(F41*공량설정!B10/100, 공량설정!C15) = 0, 1, TRUNC(F41*공량설정!B10/100, 공량설정!C15))</f>
        <v>17</v>
      </c>
      <c r="L41" s="15" t="s">
        <v>52</v>
      </c>
      <c r="M41" s="14"/>
      <c r="N41" s="14"/>
      <c r="O41" s="14" t="s">
        <v>196</v>
      </c>
      <c r="P41" s="15" t="s">
        <v>52</v>
      </c>
      <c r="Q41" s="2" t="s">
        <v>130</v>
      </c>
      <c r="R41" s="2" t="s">
        <v>52</v>
      </c>
      <c r="T41" s="2" t="s">
        <v>174</v>
      </c>
    </row>
  </sheetData>
  <mergeCells count="5">
    <mergeCell ref="A1:P1"/>
    <mergeCell ref="A2:P2"/>
    <mergeCell ref="B4:P4"/>
    <mergeCell ref="B14:P14"/>
    <mergeCell ref="B23:P23"/>
  </mergeCells>
  <phoneticPr fontId="1" type="noConversion"/>
  <pageMargins left="0.78740157480314954" right="0" top="0.39370078740157477" bottom="0.39370078740157477" header="0" footer="0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workbookViewId="0"/>
  </sheetViews>
  <sheetFormatPr defaultRowHeight="16.5" x14ac:dyDescent="0.3"/>
  <cols>
    <col min="1" max="1" width="40.625" customWidth="1"/>
    <col min="3" max="3" width="15.625" customWidth="1"/>
    <col min="4" max="4" width="24.625" hidden="1" customWidth="1"/>
  </cols>
  <sheetData>
    <row r="1" spans="1:4" x14ac:dyDescent="0.3">
      <c r="A1" t="s">
        <v>214</v>
      </c>
      <c r="B1" t="s">
        <v>215</v>
      </c>
      <c r="C1" t="s">
        <v>216</v>
      </c>
      <c r="D1" t="s">
        <v>13</v>
      </c>
    </row>
    <row r="2" spans="1:4" x14ac:dyDescent="0.3">
      <c r="A2" s="2" t="s">
        <v>54</v>
      </c>
      <c r="B2">
        <v>100</v>
      </c>
      <c r="D2" s="2" t="s">
        <v>55</v>
      </c>
    </row>
    <row r="3" spans="1:4" x14ac:dyDescent="0.3">
      <c r="A3" t="s">
        <v>217</v>
      </c>
      <c r="C3">
        <v>0</v>
      </c>
      <c r="D3" s="2" t="s">
        <v>99</v>
      </c>
    </row>
    <row r="4" spans="1:4" x14ac:dyDescent="0.3">
      <c r="A4" t="s">
        <v>218</v>
      </c>
      <c r="C4">
        <v>0</v>
      </c>
      <c r="D4" s="2" t="s">
        <v>102</v>
      </c>
    </row>
    <row r="5" spans="1:4" x14ac:dyDescent="0.3">
      <c r="A5" t="s">
        <v>219</v>
      </c>
      <c r="C5">
        <v>0</v>
      </c>
      <c r="D5" s="2" t="s">
        <v>105</v>
      </c>
    </row>
    <row r="6" spans="1:4" x14ac:dyDescent="0.3">
      <c r="A6" s="2" t="s">
        <v>111</v>
      </c>
      <c r="B6">
        <v>100</v>
      </c>
      <c r="D6" s="2" t="s">
        <v>112</v>
      </c>
    </row>
    <row r="7" spans="1:4" x14ac:dyDescent="0.3">
      <c r="A7" t="s">
        <v>217</v>
      </c>
      <c r="C7">
        <v>0</v>
      </c>
      <c r="D7" s="2" t="s">
        <v>126</v>
      </c>
    </row>
    <row r="8" spans="1:4" x14ac:dyDescent="0.3">
      <c r="A8" t="s">
        <v>218</v>
      </c>
      <c r="C8">
        <v>0</v>
      </c>
      <c r="D8" s="2" t="s">
        <v>127</v>
      </c>
    </row>
    <row r="9" spans="1:4" x14ac:dyDescent="0.3">
      <c r="A9" t="s">
        <v>219</v>
      </c>
      <c r="C9">
        <v>0</v>
      </c>
      <c r="D9" s="2" t="s">
        <v>128</v>
      </c>
    </row>
    <row r="10" spans="1:4" x14ac:dyDescent="0.3">
      <c r="A10" s="2" t="s">
        <v>129</v>
      </c>
      <c r="B10">
        <v>100</v>
      </c>
      <c r="D10" s="2" t="s">
        <v>130</v>
      </c>
    </row>
    <row r="11" spans="1:4" x14ac:dyDescent="0.3">
      <c r="A11" t="s">
        <v>217</v>
      </c>
      <c r="C11">
        <v>0</v>
      </c>
      <c r="D11" s="2" t="s">
        <v>163</v>
      </c>
    </row>
    <row r="12" spans="1:4" x14ac:dyDescent="0.3">
      <c r="A12" t="s">
        <v>220</v>
      </c>
      <c r="C12">
        <v>0</v>
      </c>
      <c r="D12" s="2" t="s">
        <v>166</v>
      </c>
    </row>
    <row r="13" spans="1:4" x14ac:dyDescent="0.3">
      <c r="A13" t="s">
        <v>221</v>
      </c>
      <c r="C13">
        <v>0</v>
      </c>
      <c r="D13" s="2" t="s">
        <v>170</v>
      </c>
    </row>
    <row r="14" spans="1:4" x14ac:dyDescent="0.3">
      <c r="A14" t="s">
        <v>222</v>
      </c>
      <c r="C14">
        <v>0</v>
      </c>
      <c r="D14" s="2" t="s">
        <v>173</v>
      </c>
    </row>
    <row r="15" spans="1:4" x14ac:dyDescent="0.3">
      <c r="A15" t="s">
        <v>219</v>
      </c>
      <c r="C15">
        <v>0</v>
      </c>
      <c r="D15" s="2" t="s">
        <v>174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"/>
  <sheetViews>
    <sheetView workbookViewId="0">
      <selection activeCell="G35" sqref="G35"/>
    </sheetView>
  </sheetViews>
  <sheetFormatPr defaultRowHeight="16.5" x14ac:dyDescent="0.3"/>
  <sheetData>
    <row r="1" spans="1:7" x14ac:dyDescent="0.3">
      <c r="A1" t="s">
        <v>310</v>
      </c>
    </row>
    <row r="2" spans="1:7" x14ac:dyDescent="0.3">
      <c r="A2" s="2" t="s">
        <v>311</v>
      </c>
      <c r="B2" t="s">
        <v>312</v>
      </c>
    </row>
    <row r="3" spans="1:7" x14ac:dyDescent="0.3">
      <c r="A3" s="2" t="s">
        <v>313</v>
      </c>
      <c r="B3" t="s">
        <v>314</v>
      </c>
    </row>
    <row r="4" spans="1:7" x14ac:dyDescent="0.3">
      <c r="A4" s="2" t="s">
        <v>315</v>
      </c>
      <c r="B4">
        <v>5</v>
      </c>
    </row>
    <row r="5" spans="1:7" x14ac:dyDescent="0.3">
      <c r="A5" s="2" t="s">
        <v>316</v>
      </c>
      <c r="B5">
        <v>5</v>
      </c>
    </row>
    <row r="6" spans="1:7" x14ac:dyDescent="0.3">
      <c r="A6" s="2" t="s">
        <v>317</v>
      </c>
      <c r="B6" t="s">
        <v>318</v>
      </c>
    </row>
    <row r="7" spans="1:7" x14ac:dyDescent="0.3">
      <c r="A7" s="2" t="s">
        <v>319</v>
      </c>
      <c r="B7" t="s">
        <v>320</v>
      </c>
      <c r="C7">
        <v>1</v>
      </c>
    </row>
    <row r="8" spans="1:7" x14ac:dyDescent="0.3">
      <c r="A8" s="2" t="s">
        <v>321</v>
      </c>
      <c r="B8" t="s">
        <v>320</v>
      </c>
      <c r="C8">
        <v>2</v>
      </c>
    </row>
    <row r="9" spans="1:7" x14ac:dyDescent="0.3">
      <c r="A9" s="2" t="s">
        <v>322</v>
      </c>
      <c r="B9" t="s">
        <v>178</v>
      </c>
      <c r="C9" t="s">
        <v>180</v>
      </c>
      <c r="D9" t="s">
        <v>181</v>
      </c>
      <c r="E9" t="s">
        <v>182</v>
      </c>
      <c r="F9" t="s">
        <v>183</v>
      </c>
      <c r="G9" t="s">
        <v>323</v>
      </c>
    </row>
    <row r="10" spans="1:7" x14ac:dyDescent="0.3">
      <c r="A10" s="2" t="s">
        <v>324</v>
      </c>
      <c r="B10">
        <v>1071</v>
      </c>
      <c r="C10">
        <v>0</v>
      </c>
      <c r="D10">
        <v>0</v>
      </c>
    </row>
    <row r="11" spans="1:7" x14ac:dyDescent="0.3">
      <c r="A11" s="2" t="s">
        <v>325</v>
      </c>
      <c r="B11" t="s">
        <v>326</v>
      </c>
      <c r="C11">
        <v>4</v>
      </c>
    </row>
    <row r="12" spans="1:7" x14ac:dyDescent="0.3">
      <c r="A12" s="2" t="s">
        <v>327</v>
      </c>
      <c r="B12" t="s">
        <v>326</v>
      </c>
      <c r="C12">
        <v>4</v>
      </c>
    </row>
    <row r="13" spans="1:7" x14ac:dyDescent="0.3">
      <c r="A13" s="2" t="s">
        <v>328</v>
      </c>
      <c r="B13" t="s">
        <v>326</v>
      </c>
      <c r="C13">
        <v>3</v>
      </c>
    </row>
    <row r="14" spans="1:7" x14ac:dyDescent="0.3">
      <c r="A14" s="2" t="s">
        <v>329</v>
      </c>
      <c r="B14" t="s">
        <v>320</v>
      </c>
      <c r="C14">
        <v>5</v>
      </c>
    </row>
    <row r="15" spans="1:7" x14ac:dyDescent="0.3">
      <c r="A15" s="2" t="s">
        <v>330</v>
      </c>
      <c r="B15" t="s">
        <v>331</v>
      </c>
      <c r="C15" t="s">
        <v>332</v>
      </c>
      <c r="D15" t="s">
        <v>332</v>
      </c>
      <c r="E15" t="s">
        <v>332</v>
      </c>
      <c r="F15" t="s">
        <v>332</v>
      </c>
    </row>
    <row r="16" spans="1:7" x14ac:dyDescent="0.3">
      <c r="A16" s="2" t="s">
        <v>333</v>
      </c>
      <c r="B16">
        <v>1.1100000000000001</v>
      </c>
      <c r="C16">
        <v>1.1200000000000001</v>
      </c>
    </row>
    <row r="17" spans="1:13" x14ac:dyDescent="0.3">
      <c r="A17" s="2" t="s">
        <v>334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 x14ac:dyDescent="0.3">
      <c r="A18" s="2" t="s">
        <v>335</v>
      </c>
      <c r="B18">
        <v>1.25</v>
      </c>
      <c r="C18">
        <v>1.071</v>
      </c>
    </row>
    <row r="21" spans="1:13" x14ac:dyDescent="0.3">
      <c r="A21" t="s">
        <v>336</v>
      </c>
      <c r="B21" t="s">
        <v>337</v>
      </c>
      <c r="C21" t="s">
        <v>338</v>
      </c>
    </row>
    <row r="22" spans="1:13" x14ac:dyDescent="0.3">
      <c r="A22">
        <v>1</v>
      </c>
      <c r="B22" t="s">
        <v>339</v>
      </c>
      <c r="C22" t="s">
        <v>272</v>
      </c>
    </row>
    <row r="23" spans="1:13" x14ac:dyDescent="0.3">
      <c r="A23">
        <v>2</v>
      </c>
      <c r="B23" t="s">
        <v>340</v>
      </c>
      <c r="C23" t="s">
        <v>341</v>
      </c>
    </row>
    <row r="24" spans="1:13" x14ac:dyDescent="0.3">
      <c r="A24">
        <v>3</v>
      </c>
      <c r="B24" t="s">
        <v>342</v>
      </c>
      <c r="C24" t="s">
        <v>343</v>
      </c>
    </row>
    <row r="25" spans="1:13" x14ac:dyDescent="0.3">
      <c r="A25">
        <v>4</v>
      </c>
      <c r="B25" t="s">
        <v>344</v>
      </c>
      <c r="C25" t="s">
        <v>345</v>
      </c>
    </row>
    <row r="26" spans="1:13" x14ac:dyDescent="0.3">
      <c r="A26">
        <v>5</v>
      </c>
      <c r="B26" t="s">
        <v>346</v>
      </c>
    </row>
    <row r="27" spans="1:13" x14ac:dyDescent="0.3">
      <c r="A27">
        <v>6</v>
      </c>
      <c r="B27" t="s">
        <v>346</v>
      </c>
    </row>
    <row r="28" spans="1:13" x14ac:dyDescent="0.3">
      <c r="A28">
        <v>7</v>
      </c>
      <c r="B28" t="s">
        <v>346</v>
      </c>
    </row>
    <row r="29" spans="1:13" x14ac:dyDescent="0.3">
      <c r="A29">
        <v>8</v>
      </c>
      <c r="B29" t="s">
        <v>346</v>
      </c>
    </row>
    <row r="30" spans="1:13" x14ac:dyDescent="0.3">
      <c r="A30">
        <v>9</v>
      </c>
      <c r="B30" t="s">
        <v>346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F32" sqref="F32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9</vt:i4>
      </vt:variant>
    </vt:vector>
  </HeadingPairs>
  <TitlesOfParts>
    <vt:vector size="17" baseType="lpstr">
      <vt:lpstr>원가계산서</vt:lpstr>
      <vt:lpstr>공종별집계표</vt:lpstr>
      <vt:lpstr>공종별내역서</vt:lpstr>
      <vt:lpstr>단가대비표</vt:lpstr>
      <vt:lpstr>공량산출근거서</vt:lpstr>
      <vt:lpstr>공량설정</vt:lpstr>
      <vt:lpstr>공사설정</vt:lpstr>
      <vt:lpstr>Sheet1</vt:lpstr>
      <vt:lpstr>공량산출근거서!Print_Area</vt:lpstr>
      <vt:lpstr>공종별내역서!Print_Area</vt:lpstr>
      <vt:lpstr>공종별집계표!Print_Area</vt:lpstr>
      <vt:lpstr>단가대비표!Print_Area</vt:lpstr>
      <vt:lpstr>공량산출근거서!Print_Titles</vt:lpstr>
      <vt:lpstr>공종별내역서!Print_Titles</vt:lpstr>
      <vt:lpstr>공종별집계표!Print_Titles</vt:lpstr>
      <vt:lpstr>단가대비표!Print_Titles</vt:lpstr>
      <vt:lpstr>원가계산서!Print_Titles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이창협</cp:lastModifiedBy>
  <dcterms:created xsi:type="dcterms:W3CDTF">2018-03-29T12:27:07Z</dcterms:created>
  <dcterms:modified xsi:type="dcterms:W3CDTF">2018-04-09T08:51:49Z</dcterms:modified>
</cp:coreProperties>
</file>